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3.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drawings/drawing6.xml" ContentType="application/vnd.openxmlformats-officedocument.drawing+xml"/>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drawings/drawing7.xml" ContentType="application/vnd.openxmlformats-officedocument.drawing+xml"/>
  <Override PartName="/xl/embeddings/oleObject61.bin" ContentType="application/vnd.openxmlformats-officedocument.oleObject"/>
  <Override PartName="/xl/embeddings/oleObject62.bin" ContentType="application/vnd.openxmlformats-officedocument.oleObject"/>
  <Override PartName="/xl/embeddings/oleObject63.bin" ContentType="application/vnd.openxmlformats-officedocument.oleObject"/>
  <Override PartName="/xl/embeddings/oleObject64.bin" ContentType="application/vnd.openxmlformats-officedocument.oleObject"/>
  <Override PartName="/xl/embeddings/oleObject65.bin" ContentType="application/vnd.openxmlformats-officedocument.oleObject"/>
  <Override PartName="/xl/embeddings/oleObject66.bin" ContentType="application/vnd.openxmlformats-officedocument.oleObject"/>
  <Override PartName="/xl/embeddings/oleObject67.bin" ContentType="application/vnd.openxmlformats-officedocument.oleObject"/>
  <Override PartName="/xl/embeddings/oleObject68.bin" ContentType="application/vnd.openxmlformats-officedocument.oleObject"/>
  <Override PartName="/xl/embeddings/oleObject69.bin" ContentType="application/vnd.openxmlformats-officedocument.oleObject"/>
  <Override PartName="/xl/embeddings/oleObject70.bin" ContentType="application/vnd.openxmlformats-officedocument.oleObject"/>
  <Override PartName="/xl/embeddings/oleObject71.bin" ContentType="application/vnd.openxmlformats-officedocument.oleObject"/>
  <Override PartName="/xl/embeddings/oleObject72.bin" ContentType="application/vnd.openxmlformats-officedocument.oleObject"/>
  <Override PartName="/xl/embeddings/oleObject73.bin" ContentType="application/vnd.openxmlformats-officedocument.oleObject"/>
  <Override PartName="/xl/embeddings/oleObject74.bin" ContentType="application/vnd.openxmlformats-officedocument.oleObject"/>
  <Override PartName="/xl/embeddings/oleObject75.bin" ContentType="application/vnd.openxmlformats-officedocument.oleObject"/>
  <Override PartName="/xl/drawings/drawing8.xml" ContentType="application/vnd.openxmlformats-officedocument.drawing+xml"/>
  <Override PartName="/xl/embeddings/oleObject76.bin" ContentType="application/vnd.openxmlformats-officedocument.oleObject"/>
  <Override PartName="/xl/embeddings/oleObject77.bin" ContentType="application/vnd.openxmlformats-officedocument.oleObject"/>
  <Override PartName="/xl/embeddings/oleObject78.bin" ContentType="application/vnd.openxmlformats-officedocument.oleObject"/>
  <Override PartName="/xl/embeddings/oleObject79.bin" ContentType="application/vnd.openxmlformats-officedocument.oleObject"/>
  <Override PartName="/xl/embeddings/oleObject80.bin" ContentType="application/vnd.openxmlformats-officedocument.oleObject"/>
  <Override PartName="/xl/embeddings/oleObject81.bin" ContentType="application/vnd.openxmlformats-officedocument.oleObject"/>
  <Override PartName="/xl/embeddings/oleObject82.bin" ContentType="application/vnd.openxmlformats-officedocument.oleObject"/>
  <Override PartName="/xl/embeddings/oleObject83.bin" ContentType="application/vnd.openxmlformats-officedocument.oleObject"/>
  <Override PartName="/xl/embeddings/oleObject84.bin" ContentType="application/vnd.openxmlformats-officedocument.oleObject"/>
  <Override PartName="/xl/embeddings/oleObject85.bin" ContentType="application/vnd.openxmlformats-officedocument.oleObject"/>
  <Override PartName="/xl/embeddings/oleObject86.bin" ContentType="application/vnd.openxmlformats-officedocument.oleObject"/>
  <Override PartName="/xl/embeddings/oleObject87.bin" ContentType="application/vnd.openxmlformats-officedocument.oleObject"/>
  <Override PartName="/xl/embeddings/oleObject88.bin" ContentType="application/vnd.openxmlformats-officedocument.oleObject"/>
  <Override PartName="/xl/embeddings/oleObject89.bin" ContentType="application/vnd.openxmlformats-officedocument.oleObject"/>
  <Override PartName="/xl/embeddings/oleObject90.bin" ContentType="application/vnd.openxmlformats-officedocument.oleObject"/>
  <Override PartName="/xl/drawings/drawing9.xml" ContentType="application/vnd.openxmlformats-officedocument.drawing+xml"/>
  <Override PartName="/xl/embeddings/oleObject91.bin" ContentType="application/vnd.openxmlformats-officedocument.oleObject"/>
  <Override PartName="/xl/embeddings/oleObject92.bin" ContentType="application/vnd.openxmlformats-officedocument.oleObject"/>
  <Override PartName="/xl/embeddings/oleObject93.bin" ContentType="application/vnd.openxmlformats-officedocument.oleObject"/>
  <Override PartName="/xl/embeddings/oleObject94.bin" ContentType="application/vnd.openxmlformats-officedocument.oleObject"/>
  <Override PartName="/xl/embeddings/oleObject95.bin" ContentType="application/vnd.openxmlformats-officedocument.oleObject"/>
  <Override PartName="/xl/embeddings/oleObject96.bin" ContentType="application/vnd.openxmlformats-officedocument.oleObject"/>
  <Override PartName="/xl/embeddings/oleObject97.bin" ContentType="application/vnd.openxmlformats-officedocument.oleObject"/>
  <Override PartName="/xl/embeddings/oleObject98.bin" ContentType="application/vnd.openxmlformats-officedocument.oleObject"/>
  <Override PartName="/xl/embeddings/oleObject99.bin" ContentType="application/vnd.openxmlformats-officedocument.oleObject"/>
  <Override PartName="/xl/embeddings/oleObject100.bin" ContentType="application/vnd.openxmlformats-officedocument.oleObject"/>
  <Override PartName="/xl/embeddings/oleObject101.bin" ContentType="application/vnd.openxmlformats-officedocument.oleObject"/>
  <Override PartName="/xl/embeddings/oleObject102.bin" ContentType="application/vnd.openxmlformats-officedocument.oleObject"/>
  <Override PartName="/xl/embeddings/oleObject103.bin" ContentType="application/vnd.openxmlformats-officedocument.oleObject"/>
  <Override PartName="/xl/embeddings/oleObject104.bin" ContentType="application/vnd.openxmlformats-officedocument.oleObject"/>
  <Override PartName="/xl/embeddings/oleObject105.bin" ContentType="application/vnd.openxmlformats-officedocument.oleObject"/>
  <Override PartName="/xl/drawings/drawing10.xml" ContentType="application/vnd.openxmlformats-officedocument.drawing+xml"/>
  <Override PartName="/xl/embeddings/oleObject106.bin" ContentType="application/vnd.openxmlformats-officedocument.oleObject"/>
  <Override PartName="/xl/embeddings/oleObject107.bin" ContentType="application/vnd.openxmlformats-officedocument.oleObject"/>
  <Override PartName="/xl/embeddings/oleObject108.bin" ContentType="application/vnd.openxmlformats-officedocument.oleObject"/>
  <Override PartName="/xl/embeddings/oleObject109.bin" ContentType="application/vnd.openxmlformats-officedocument.oleObject"/>
  <Override PartName="/xl/embeddings/oleObject110.bin" ContentType="application/vnd.openxmlformats-officedocument.oleObject"/>
  <Override PartName="/xl/embeddings/oleObject111.bin" ContentType="application/vnd.openxmlformats-officedocument.oleObject"/>
  <Override PartName="/xl/embeddings/oleObject112.bin" ContentType="application/vnd.openxmlformats-officedocument.oleObject"/>
  <Override PartName="/xl/embeddings/oleObject113.bin" ContentType="application/vnd.openxmlformats-officedocument.oleObject"/>
  <Override PartName="/xl/embeddings/oleObject114.bin" ContentType="application/vnd.openxmlformats-officedocument.oleObject"/>
  <Override PartName="/xl/embeddings/oleObject115.bin" ContentType="application/vnd.openxmlformats-officedocument.oleObject"/>
  <Override PartName="/xl/embeddings/oleObject116.bin" ContentType="application/vnd.openxmlformats-officedocument.oleObject"/>
  <Override PartName="/xl/embeddings/oleObject117.bin" ContentType="application/vnd.openxmlformats-officedocument.oleObject"/>
  <Override PartName="/xl/embeddings/oleObject118.bin" ContentType="application/vnd.openxmlformats-officedocument.oleObject"/>
  <Override PartName="/xl/embeddings/oleObject119.bin" ContentType="application/vnd.openxmlformats-officedocument.oleObject"/>
  <Override PartName="/xl/embeddings/oleObject120.bin" ContentType="application/vnd.openxmlformats-officedocument.oleObject"/>
  <Override PartName="/xl/drawings/drawing11.xml" ContentType="application/vnd.openxmlformats-officedocument.drawing+xml"/>
  <Override PartName="/xl/embeddings/oleObject121.bin" ContentType="application/vnd.openxmlformats-officedocument.oleObject"/>
  <Override PartName="/xl/embeddings/oleObject122.bin" ContentType="application/vnd.openxmlformats-officedocument.oleObject"/>
  <Override PartName="/xl/embeddings/oleObject123.bin" ContentType="application/vnd.openxmlformats-officedocument.oleObject"/>
  <Override PartName="/xl/embeddings/oleObject124.bin" ContentType="application/vnd.openxmlformats-officedocument.oleObject"/>
  <Override PartName="/xl/embeddings/oleObject125.bin" ContentType="application/vnd.openxmlformats-officedocument.oleObject"/>
  <Override PartName="/xl/embeddings/oleObject126.bin" ContentType="application/vnd.openxmlformats-officedocument.oleObject"/>
  <Override PartName="/xl/embeddings/oleObject127.bin" ContentType="application/vnd.openxmlformats-officedocument.oleObject"/>
  <Override PartName="/xl/embeddings/oleObject128.bin" ContentType="application/vnd.openxmlformats-officedocument.oleObject"/>
  <Override PartName="/xl/embeddings/oleObject129.bin" ContentType="application/vnd.openxmlformats-officedocument.oleObject"/>
  <Override PartName="/xl/embeddings/oleObject130.bin" ContentType="application/vnd.openxmlformats-officedocument.oleObject"/>
  <Override PartName="/xl/embeddings/oleObject131.bin" ContentType="application/vnd.openxmlformats-officedocument.oleObject"/>
  <Override PartName="/xl/embeddings/oleObject132.bin" ContentType="application/vnd.openxmlformats-officedocument.oleObject"/>
  <Override PartName="/xl/embeddings/oleObject133.bin" ContentType="application/vnd.openxmlformats-officedocument.oleObject"/>
  <Override PartName="/xl/embeddings/oleObject134.bin" ContentType="application/vnd.openxmlformats-officedocument.oleObject"/>
  <Override PartName="/xl/embeddings/oleObject135.bin" ContentType="application/vnd.openxmlformats-officedocument.oleObject"/>
  <Override PartName="/xl/drawings/drawing12.xml" ContentType="application/vnd.openxmlformats-officedocument.drawing+xml"/>
  <Override PartName="/xl/embeddings/oleObject136.bin" ContentType="application/vnd.openxmlformats-officedocument.oleObject"/>
  <Override PartName="/xl/embeddings/oleObject137.bin" ContentType="application/vnd.openxmlformats-officedocument.oleObject"/>
  <Override PartName="/xl/embeddings/oleObject138.bin" ContentType="application/vnd.openxmlformats-officedocument.oleObject"/>
  <Override PartName="/xl/embeddings/oleObject139.bin" ContentType="application/vnd.openxmlformats-officedocument.oleObject"/>
  <Override PartName="/xl/embeddings/oleObject140.bin" ContentType="application/vnd.openxmlformats-officedocument.oleObject"/>
  <Override PartName="/xl/embeddings/oleObject141.bin" ContentType="application/vnd.openxmlformats-officedocument.oleObject"/>
  <Override PartName="/xl/embeddings/oleObject142.bin" ContentType="application/vnd.openxmlformats-officedocument.oleObject"/>
  <Override PartName="/xl/embeddings/oleObject143.bin" ContentType="application/vnd.openxmlformats-officedocument.oleObject"/>
  <Override PartName="/xl/embeddings/oleObject144.bin" ContentType="application/vnd.openxmlformats-officedocument.oleObject"/>
  <Override PartName="/xl/embeddings/oleObject145.bin" ContentType="application/vnd.openxmlformats-officedocument.oleObject"/>
  <Override PartName="/xl/embeddings/oleObject146.bin" ContentType="application/vnd.openxmlformats-officedocument.oleObject"/>
  <Override PartName="/xl/embeddings/oleObject147.bin" ContentType="application/vnd.openxmlformats-officedocument.oleObject"/>
  <Override PartName="/xl/embeddings/oleObject148.bin" ContentType="application/vnd.openxmlformats-officedocument.oleObject"/>
  <Override PartName="/xl/embeddings/oleObject149.bin" ContentType="application/vnd.openxmlformats-officedocument.oleObject"/>
  <Override PartName="/xl/embeddings/oleObject150.bin" ContentType="application/vnd.openxmlformats-officedocument.oleObject"/>
  <Override PartName="/xl/drawings/drawing13.xml" ContentType="application/vnd.openxmlformats-officedocument.drawing+xml"/>
  <Override PartName="/xl/embeddings/oleObject151.bin" ContentType="application/vnd.openxmlformats-officedocument.oleObject"/>
  <Override PartName="/xl/embeddings/oleObject152.bin" ContentType="application/vnd.openxmlformats-officedocument.oleObject"/>
  <Override PartName="/xl/embeddings/oleObject153.bin" ContentType="application/vnd.openxmlformats-officedocument.oleObject"/>
  <Override PartName="/xl/embeddings/oleObject154.bin" ContentType="application/vnd.openxmlformats-officedocument.oleObject"/>
  <Override PartName="/xl/embeddings/oleObject155.bin" ContentType="application/vnd.openxmlformats-officedocument.oleObject"/>
  <Override PartName="/xl/embeddings/oleObject156.bin" ContentType="application/vnd.openxmlformats-officedocument.oleObject"/>
  <Override PartName="/xl/embeddings/oleObject157.bin" ContentType="application/vnd.openxmlformats-officedocument.oleObject"/>
  <Override PartName="/xl/embeddings/oleObject158.bin" ContentType="application/vnd.openxmlformats-officedocument.oleObject"/>
  <Override PartName="/xl/embeddings/oleObject159.bin" ContentType="application/vnd.openxmlformats-officedocument.oleObject"/>
  <Override PartName="/xl/embeddings/oleObject160.bin" ContentType="application/vnd.openxmlformats-officedocument.oleObject"/>
  <Override PartName="/xl/embeddings/oleObject161.bin" ContentType="application/vnd.openxmlformats-officedocument.oleObject"/>
  <Override PartName="/xl/embeddings/oleObject162.bin" ContentType="application/vnd.openxmlformats-officedocument.oleObject"/>
  <Override PartName="/xl/embeddings/oleObject163.bin" ContentType="application/vnd.openxmlformats-officedocument.oleObject"/>
  <Override PartName="/xl/embeddings/oleObject164.bin" ContentType="application/vnd.openxmlformats-officedocument.oleObject"/>
  <Override PartName="/xl/embeddings/oleObject165.bin" ContentType="application/vnd.openxmlformats-officedocument.oleObject"/>
  <Override PartName="/xl/drawings/drawing14.xml" ContentType="application/vnd.openxmlformats-officedocument.drawing+xml"/>
  <Override PartName="/xl/embeddings/oleObject166.bin" ContentType="application/vnd.openxmlformats-officedocument.oleObject"/>
  <Override PartName="/xl/embeddings/oleObject167.bin" ContentType="application/vnd.openxmlformats-officedocument.oleObject"/>
  <Override PartName="/xl/embeddings/oleObject168.bin" ContentType="application/vnd.openxmlformats-officedocument.oleObject"/>
  <Override PartName="/xl/embeddings/oleObject169.bin" ContentType="application/vnd.openxmlformats-officedocument.oleObject"/>
  <Override PartName="/xl/embeddings/oleObject170.bin" ContentType="application/vnd.openxmlformats-officedocument.oleObject"/>
  <Override PartName="/xl/embeddings/oleObject171.bin" ContentType="application/vnd.openxmlformats-officedocument.oleObject"/>
  <Override PartName="/xl/embeddings/oleObject172.bin" ContentType="application/vnd.openxmlformats-officedocument.oleObject"/>
  <Override PartName="/xl/embeddings/oleObject173.bin" ContentType="application/vnd.openxmlformats-officedocument.oleObject"/>
  <Override PartName="/xl/embeddings/oleObject174.bin" ContentType="application/vnd.openxmlformats-officedocument.oleObject"/>
  <Override PartName="/xl/embeddings/oleObject175.bin" ContentType="application/vnd.openxmlformats-officedocument.oleObject"/>
  <Override PartName="/xl/embeddings/oleObject176.bin" ContentType="application/vnd.openxmlformats-officedocument.oleObject"/>
  <Override PartName="/xl/embeddings/oleObject177.bin" ContentType="application/vnd.openxmlformats-officedocument.oleObject"/>
  <Override PartName="/xl/embeddings/oleObject178.bin" ContentType="application/vnd.openxmlformats-officedocument.oleObject"/>
  <Override PartName="/xl/embeddings/oleObject179.bin" ContentType="application/vnd.openxmlformats-officedocument.oleObject"/>
  <Override PartName="/xl/embeddings/oleObject180.bin" ContentType="application/vnd.openxmlformats-officedocument.oleObject"/>
  <Override PartName="/xl/drawings/drawing15.xml" ContentType="application/vnd.openxmlformats-officedocument.drawing+xml"/>
  <Override PartName="/xl/embeddings/oleObject181.bin" ContentType="application/vnd.openxmlformats-officedocument.oleObject"/>
  <Override PartName="/xl/embeddings/oleObject182.bin" ContentType="application/vnd.openxmlformats-officedocument.oleObject"/>
  <Override PartName="/xl/embeddings/oleObject183.bin" ContentType="application/vnd.openxmlformats-officedocument.oleObject"/>
  <Override PartName="/xl/embeddings/oleObject184.bin" ContentType="application/vnd.openxmlformats-officedocument.oleObject"/>
  <Override PartName="/xl/embeddings/oleObject185.bin" ContentType="application/vnd.openxmlformats-officedocument.oleObject"/>
  <Override PartName="/xl/embeddings/oleObject186.bin" ContentType="application/vnd.openxmlformats-officedocument.oleObject"/>
  <Override PartName="/xl/embeddings/oleObject187.bin" ContentType="application/vnd.openxmlformats-officedocument.oleObject"/>
  <Override PartName="/xl/embeddings/oleObject188.bin" ContentType="application/vnd.openxmlformats-officedocument.oleObject"/>
  <Override PartName="/xl/embeddings/oleObject189.bin" ContentType="application/vnd.openxmlformats-officedocument.oleObject"/>
  <Override PartName="/xl/embeddings/oleObject190.bin" ContentType="application/vnd.openxmlformats-officedocument.oleObject"/>
  <Override PartName="/xl/embeddings/oleObject191.bin" ContentType="application/vnd.openxmlformats-officedocument.oleObject"/>
  <Override PartName="/xl/embeddings/oleObject192.bin" ContentType="application/vnd.openxmlformats-officedocument.oleObject"/>
  <Override PartName="/xl/embeddings/oleObject193.bin" ContentType="application/vnd.openxmlformats-officedocument.oleObject"/>
  <Override PartName="/xl/embeddings/oleObject194.bin" ContentType="application/vnd.openxmlformats-officedocument.oleObject"/>
  <Override PartName="/xl/embeddings/oleObject195.bin" ContentType="application/vnd.openxmlformats-officedocument.oleObject"/>
  <Override PartName="/xl/drawings/drawing16.xml" ContentType="application/vnd.openxmlformats-officedocument.drawing+xml"/>
  <Override PartName="/xl/embeddings/oleObject196.bin" ContentType="application/vnd.openxmlformats-officedocument.oleObject"/>
  <Override PartName="/xl/embeddings/oleObject197.bin" ContentType="application/vnd.openxmlformats-officedocument.oleObject"/>
  <Override PartName="/xl/embeddings/oleObject198.bin" ContentType="application/vnd.openxmlformats-officedocument.oleObject"/>
  <Override PartName="/xl/embeddings/oleObject199.bin" ContentType="application/vnd.openxmlformats-officedocument.oleObject"/>
  <Override PartName="/xl/embeddings/oleObject200.bin" ContentType="application/vnd.openxmlformats-officedocument.oleObject"/>
  <Override PartName="/xl/embeddings/oleObject201.bin" ContentType="application/vnd.openxmlformats-officedocument.oleObject"/>
  <Override PartName="/xl/embeddings/oleObject202.bin" ContentType="application/vnd.openxmlformats-officedocument.oleObject"/>
  <Override PartName="/xl/embeddings/oleObject203.bin" ContentType="application/vnd.openxmlformats-officedocument.oleObject"/>
  <Override PartName="/xl/embeddings/oleObject204.bin" ContentType="application/vnd.openxmlformats-officedocument.oleObject"/>
  <Override PartName="/xl/embeddings/oleObject205.bin" ContentType="application/vnd.openxmlformats-officedocument.oleObject"/>
  <Override PartName="/xl/embeddings/oleObject206.bin" ContentType="application/vnd.openxmlformats-officedocument.oleObject"/>
  <Override PartName="/xl/embeddings/oleObject207.bin" ContentType="application/vnd.openxmlformats-officedocument.oleObject"/>
  <Override PartName="/xl/embeddings/oleObject208.bin" ContentType="application/vnd.openxmlformats-officedocument.oleObject"/>
  <Override PartName="/xl/embeddings/oleObject209.bin" ContentType="application/vnd.openxmlformats-officedocument.oleObject"/>
  <Override PartName="/xl/embeddings/oleObject210.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mc:AlternateContent xmlns:mc="http://schemas.openxmlformats.org/markup-compatibility/2006">
    <mc:Choice Requires="x15">
      <x15ac:absPath xmlns:x15ac="http://schemas.microsoft.com/office/spreadsheetml/2010/11/ac" url="\\a9va-cfs-user.infra.be.ch\a9va-cfs-user\UserHomes\nart\Z_Systems\RedirectedFolders\Documents\CMI\1156467e7e284eee84442d48361ca139\"/>
    </mc:Choice>
  </mc:AlternateContent>
  <xr:revisionPtr revIDLastSave="0" documentId="13_ncr:1_{994666CD-981F-4934-AEC9-04512DB7DCAE}" xr6:coauthVersionLast="47" xr6:coauthVersionMax="47" xr10:uidLastSave="{00000000-0000-0000-0000-000000000000}"/>
  <bookViews>
    <workbookView xWindow="-120" yWindow="-120" windowWidth="29040" windowHeight="15720" tabRatio="828" xr2:uid="{00000000-000D-0000-FFFF-FFFF00000000}"/>
  </bookViews>
  <sheets>
    <sheet name="Zusammenzug" sheetId="16" r:id="rId1"/>
    <sheet name="LV01 LSA 0000-000" sheetId="1" r:id="rId2"/>
    <sheet name="LV02 LSA 0000-000" sheetId="36" r:id="rId3"/>
    <sheet name="LV03 LSA 0000-000" sheetId="37" r:id="rId4"/>
    <sheet name="LV04 LSA 0000-000" sheetId="38" r:id="rId5"/>
    <sheet name="LV05 LSA 0000-000" sheetId="39" r:id="rId6"/>
    <sheet name="LV06 LSA 0000-000" sheetId="40" r:id="rId7"/>
    <sheet name="LV07 LSA 0000-000" sheetId="41" r:id="rId8"/>
    <sheet name="LV08 LSA 0000-000" sheetId="42" r:id="rId9"/>
    <sheet name="LV09 LSA 0000-000" sheetId="43" r:id="rId10"/>
    <sheet name="LV10 LSA 0000-000" sheetId="44" r:id="rId11"/>
    <sheet name="LV11 LSA 0000-000" sheetId="45" r:id="rId12"/>
    <sheet name="LV12 LSA 0000-000" sheetId="46" r:id="rId13"/>
    <sheet name="LV13 LSA 0000-000" sheetId="47" r:id="rId14"/>
    <sheet name="LV14 LSA 0000-000" sheetId="48" r:id="rId15"/>
    <sheet name="LV15 LSA 0000-000" sheetId="49" r:id="rId16"/>
    <sheet name="Prozess" sheetId="15" r:id="rId17"/>
    <sheet name="Grunddaten" sheetId="17" r:id="rId18"/>
  </sheets>
  <definedNames>
    <definedName name="_xlnm._FilterDatabase" localSheetId="1" hidden="1">'LV01 LSA 0000-000'!$E$143:$H$143</definedName>
    <definedName name="_xlnm._FilterDatabase" localSheetId="2" hidden="1">'LV02 LSA 0000-000'!$E$143:$H$143</definedName>
    <definedName name="_xlnm._FilterDatabase" localSheetId="3" hidden="1">'LV03 LSA 0000-000'!$E$143:$H$143</definedName>
    <definedName name="_xlnm._FilterDatabase" localSheetId="4" hidden="1">'LV04 LSA 0000-000'!$E$143:$H$143</definedName>
    <definedName name="_xlnm._FilterDatabase" localSheetId="5" hidden="1">'LV05 LSA 0000-000'!$E$143:$H$143</definedName>
    <definedName name="_xlnm._FilterDatabase" localSheetId="6" hidden="1">'LV06 LSA 0000-000'!$E$143:$H$143</definedName>
    <definedName name="_xlnm._FilterDatabase" localSheetId="7" hidden="1">'LV07 LSA 0000-000'!$E$143:$H$143</definedName>
    <definedName name="_xlnm._FilterDatabase" localSheetId="8" hidden="1">'LV08 LSA 0000-000'!$E$143:$H$143</definedName>
    <definedName name="_xlnm._FilterDatabase" localSheetId="9" hidden="1">'LV09 LSA 0000-000'!$E$143:$H$143</definedName>
    <definedName name="_xlnm._FilterDatabase" localSheetId="10" hidden="1">'LV10 LSA 0000-000'!$E$143:$H$143</definedName>
    <definedName name="_xlnm._FilterDatabase" localSheetId="11" hidden="1">'LV11 LSA 0000-000'!$E$143:$H$143</definedName>
    <definedName name="_xlnm._FilterDatabase" localSheetId="12" hidden="1">'LV12 LSA 0000-000'!$E$143:$H$143</definedName>
    <definedName name="_xlnm._FilterDatabase" localSheetId="13" hidden="1">'LV13 LSA 0000-000'!$E$143:$H$143</definedName>
    <definedName name="_xlnm._FilterDatabase" localSheetId="14" hidden="1">'LV14 LSA 0000-000'!$E$143:$H$143</definedName>
    <definedName name="_xlnm._FilterDatabase" localSheetId="15" hidden="1">'LV15 LSA 0000-000'!$E$143:$H$143</definedName>
    <definedName name="_xlnm.Print_Area" localSheetId="1">'LV01 LSA 0000-000'!$A$1:$J$601</definedName>
    <definedName name="_xlnm.Print_Area" localSheetId="2">'LV02 LSA 0000-000'!$A$1:$J$601</definedName>
    <definedName name="_xlnm.Print_Area" localSheetId="3">'LV03 LSA 0000-000'!$A$1:$J$601</definedName>
    <definedName name="_xlnm.Print_Area" localSheetId="4">'LV04 LSA 0000-000'!$A$1:$J$601</definedName>
    <definedName name="_xlnm.Print_Area" localSheetId="5">'LV05 LSA 0000-000'!$A$1:$J$601</definedName>
    <definedName name="_xlnm.Print_Area" localSheetId="6">'LV06 LSA 0000-000'!$A$1:$J$601</definedName>
    <definedName name="_xlnm.Print_Area" localSheetId="7">'LV07 LSA 0000-000'!$A$1:$J$601</definedName>
    <definedName name="_xlnm.Print_Area" localSheetId="8">'LV08 LSA 0000-000'!$A$1:$J$601</definedName>
    <definedName name="_xlnm.Print_Area" localSheetId="9">'LV09 LSA 0000-000'!$A$1:$J$601</definedName>
    <definedName name="_xlnm.Print_Area" localSheetId="10">'LV10 LSA 0000-000'!$A$1:$J$601</definedName>
    <definedName name="_xlnm.Print_Area" localSheetId="11">'LV11 LSA 0000-000'!$A$1:$J$601</definedName>
    <definedName name="_xlnm.Print_Area" localSheetId="12">'LV12 LSA 0000-000'!$A$1:$J$601</definedName>
    <definedName name="_xlnm.Print_Area" localSheetId="13">'LV13 LSA 0000-000'!$A$1:$J$601</definedName>
    <definedName name="_xlnm.Print_Area" localSheetId="14">'LV14 LSA 0000-000'!$A$1:$J$601</definedName>
    <definedName name="_xlnm.Print_Area" localSheetId="15">'LV15 LSA 0000-000'!$A$1:$J$601</definedName>
    <definedName name="_xlnm.Print_Area" localSheetId="16">Prozess!$A$1:$G$46</definedName>
    <definedName name="_xlnm.Print_Area" localSheetId="0">Zusammenzug!$A$1:$J$183</definedName>
    <definedName name="_xlnm.Print_Titles" localSheetId="1">'LV01 LSA 0000-000'!$143:$143</definedName>
    <definedName name="_xlnm.Print_Titles" localSheetId="2">'LV02 LSA 0000-000'!$143:$143</definedName>
    <definedName name="_xlnm.Print_Titles" localSheetId="3">'LV03 LSA 0000-000'!$143:$143</definedName>
    <definedName name="_xlnm.Print_Titles" localSheetId="4">'LV04 LSA 0000-000'!$143:$143</definedName>
    <definedName name="_xlnm.Print_Titles" localSheetId="5">'LV05 LSA 0000-000'!$143:$143</definedName>
    <definedName name="_xlnm.Print_Titles" localSheetId="6">'LV06 LSA 0000-000'!$143:$143</definedName>
    <definedName name="_xlnm.Print_Titles" localSheetId="7">'LV07 LSA 0000-000'!$143:$143</definedName>
    <definedName name="_xlnm.Print_Titles" localSheetId="8">'LV08 LSA 0000-000'!$143:$143</definedName>
    <definedName name="_xlnm.Print_Titles" localSheetId="9">'LV09 LSA 0000-000'!$143:$143</definedName>
    <definedName name="_xlnm.Print_Titles" localSheetId="10">'LV10 LSA 0000-000'!$143:$143</definedName>
    <definedName name="_xlnm.Print_Titles" localSheetId="11">'LV11 LSA 0000-000'!$143:$143</definedName>
    <definedName name="_xlnm.Print_Titles" localSheetId="12">'LV12 LSA 0000-000'!$143:$143</definedName>
    <definedName name="_xlnm.Print_Titles" localSheetId="13">'LV13 LSA 0000-000'!$143:$143</definedName>
    <definedName name="_xlnm.Print_Titles" localSheetId="14">'LV14 LSA 0000-000'!$143:$143</definedName>
    <definedName name="_xlnm.Print_Titles" localSheetId="15">'LV15 LSA 0000-000'!$143:$143</definedName>
    <definedName name="_xlnm.Print_Titles" localSheetId="0">Zusammenzug!#REF!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0" i="49" l="1"/>
  <c r="H240" i="48"/>
  <c r="H240" i="47"/>
  <c r="H240" i="46"/>
  <c r="H240" i="45"/>
  <c r="H240" i="44"/>
  <c r="H240" i="43"/>
  <c r="H240" i="42"/>
  <c r="H240" i="41"/>
  <c r="H240" i="40"/>
  <c r="H321" i="40"/>
  <c r="H240" i="39"/>
  <c r="H240" i="38"/>
  <c r="H240" i="37"/>
  <c r="G141" i="16"/>
  <c r="H321" i="49"/>
  <c r="G149" i="16"/>
  <c r="G148" i="16"/>
  <c r="G147" i="16"/>
  <c r="G146" i="16"/>
  <c r="G145" i="16"/>
  <c r="I160" i="16"/>
  <c r="I149" i="16"/>
  <c r="I148" i="16"/>
  <c r="I147" i="16"/>
  <c r="I146" i="16"/>
  <c r="I145" i="16"/>
  <c r="I144" i="16"/>
  <c r="I143" i="16"/>
  <c r="G162" i="16"/>
  <c r="G160" i="16"/>
  <c r="H583" i="49"/>
  <c r="H582" i="49"/>
  <c r="H581" i="49"/>
  <c r="H580" i="49"/>
  <c r="H579" i="49"/>
  <c r="H578" i="49"/>
  <c r="H577" i="49"/>
  <c r="H576" i="49"/>
  <c r="H575" i="49"/>
  <c r="H574" i="49"/>
  <c r="H573" i="49"/>
  <c r="H572" i="49"/>
  <c r="H571" i="49"/>
  <c r="H570" i="49"/>
  <c r="H569" i="49"/>
  <c r="H568" i="49"/>
  <c r="H567" i="49"/>
  <c r="H566" i="49"/>
  <c r="H565" i="49"/>
  <c r="H564" i="49"/>
  <c r="H563" i="49"/>
  <c r="H560" i="49"/>
  <c r="H559" i="49"/>
  <c r="H558" i="49"/>
  <c r="H557" i="49"/>
  <c r="H556" i="49"/>
  <c r="H555" i="49"/>
  <c r="H554" i="49"/>
  <c r="H553" i="49"/>
  <c r="H552" i="49"/>
  <c r="H585" i="49" s="1"/>
  <c r="G95" i="49" s="1"/>
  <c r="H543" i="49"/>
  <c r="H542" i="49"/>
  <c r="H538" i="49"/>
  <c r="H537" i="49"/>
  <c r="H545" i="49" s="1"/>
  <c r="G84" i="49" s="1"/>
  <c r="I84" i="49" s="1"/>
  <c r="H531" i="49"/>
  <c r="H533" i="49" s="1"/>
  <c r="G83" i="49" s="1"/>
  <c r="I83" i="49" s="1"/>
  <c r="H529" i="49"/>
  <c r="H528" i="49"/>
  <c r="H526" i="49"/>
  <c r="H524" i="49"/>
  <c r="H523" i="49"/>
  <c r="H522" i="49"/>
  <c r="H520" i="49"/>
  <c r="H519" i="49"/>
  <c r="H518" i="49"/>
  <c r="H517" i="49"/>
  <c r="H516" i="49"/>
  <c r="H511" i="49"/>
  <c r="H509" i="49"/>
  <c r="H507" i="49"/>
  <c r="H505" i="49"/>
  <c r="H504" i="49"/>
  <c r="H502" i="49"/>
  <c r="H501" i="49"/>
  <c r="H500" i="49"/>
  <c r="H499" i="49"/>
  <c r="H498" i="49"/>
  <c r="H495" i="49"/>
  <c r="H494" i="49"/>
  <c r="H493" i="49"/>
  <c r="H492" i="49"/>
  <c r="H491" i="49"/>
  <c r="H490" i="49"/>
  <c r="H488" i="49"/>
  <c r="H487" i="49"/>
  <c r="H486" i="49"/>
  <c r="H485" i="49"/>
  <c r="H484" i="49"/>
  <c r="H483" i="49"/>
  <c r="H479" i="49"/>
  <c r="H513" i="49" s="1"/>
  <c r="G82" i="49" s="1"/>
  <c r="I82" i="49" s="1"/>
  <c r="H471" i="49"/>
  <c r="H465" i="49"/>
  <c r="H459" i="49"/>
  <c r="H457" i="49"/>
  <c r="H456" i="49"/>
  <c r="H455" i="49"/>
  <c r="H454" i="49"/>
  <c r="H453" i="49"/>
  <c r="H452" i="49"/>
  <c r="H451" i="49"/>
  <c r="H450" i="49"/>
  <c r="H449" i="49"/>
  <c r="H445" i="49"/>
  <c r="H473" i="49" s="1"/>
  <c r="G81" i="49" s="1"/>
  <c r="I81" i="49" s="1"/>
  <c r="H436" i="49"/>
  <c r="H435" i="49"/>
  <c r="H432" i="49"/>
  <c r="H431" i="49"/>
  <c r="H416" i="49"/>
  <c r="H411" i="49"/>
  <c r="H398" i="49"/>
  <c r="H395" i="49"/>
  <c r="H394" i="49"/>
  <c r="H393" i="49"/>
  <c r="H390" i="49"/>
  <c r="H388" i="49"/>
  <c r="H386" i="49"/>
  <c r="H384" i="49"/>
  <c r="H383" i="49"/>
  <c r="H381" i="49"/>
  <c r="H380" i="49"/>
  <c r="H378" i="49"/>
  <c r="H377" i="49"/>
  <c r="H375" i="49"/>
  <c r="H374" i="49"/>
  <c r="H373" i="49"/>
  <c r="H371" i="49"/>
  <c r="H370" i="49"/>
  <c r="H369" i="49"/>
  <c r="H367" i="49"/>
  <c r="H366" i="49"/>
  <c r="H365" i="49"/>
  <c r="H363" i="49"/>
  <c r="H362" i="49"/>
  <c r="H361" i="49"/>
  <c r="H359" i="49"/>
  <c r="H358" i="49"/>
  <c r="H357" i="49"/>
  <c r="H355" i="49"/>
  <c r="H354" i="49"/>
  <c r="H353" i="49"/>
  <c r="H351" i="49"/>
  <c r="H350" i="49"/>
  <c r="H349" i="49"/>
  <c r="H347" i="49"/>
  <c r="H346" i="49"/>
  <c r="H345" i="49"/>
  <c r="H343" i="49"/>
  <c r="H342" i="49"/>
  <c r="H341" i="49"/>
  <c r="H339" i="49"/>
  <c r="H338" i="49"/>
  <c r="H337" i="49"/>
  <c r="H335" i="49"/>
  <c r="H334" i="49"/>
  <c r="H333" i="49"/>
  <c r="H331" i="49"/>
  <c r="H330" i="49"/>
  <c r="H329" i="49"/>
  <c r="H440" i="49" s="1"/>
  <c r="G80" i="49" s="1"/>
  <c r="I80" i="49" s="1"/>
  <c r="H316" i="49"/>
  <c r="H313" i="49"/>
  <c r="H312" i="49"/>
  <c r="H309" i="49"/>
  <c r="H307" i="49"/>
  <c r="H306" i="49"/>
  <c r="H305" i="49"/>
  <c r="H304" i="49"/>
  <c r="H301" i="49"/>
  <c r="H300" i="49"/>
  <c r="H299" i="49"/>
  <c r="H298" i="49"/>
  <c r="H297" i="49"/>
  <c r="H295" i="49"/>
  <c r="H293" i="49"/>
  <c r="H292" i="49"/>
  <c r="H291" i="49"/>
  <c r="H290" i="49"/>
  <c r="H287" i="49"/>
  <c r="H285" i="49"/>
  <c r="H284" i="49"/>
  <c r="H283" i="49"/>
  <c r="H282" i="49"/>
  <c r="H279" i="49"/>
  <c r="H278" i="49"/>
  <c r="H277" i="49"/>
  <c r="H271" i="49"/>
  <c r="H267" i="49"/>
  <c r="H266" i="49"/>
  <c r="H265" i="49"/>
  <c r="H260" i="49"/>
  <c r="H257" i="49"/>
  <c r="H254" i="49"/>
  <c r="H253" i="49"/>
  <c r="H252" i="49"/>
  <c r="H251" i="49"/>
  <c r="H250" i="49"/>
  <c r="H249" i="49"/>
  <c r="H248" i="49"/>
  <c r="H247" i="49"/>
  <c r="H245" i="49"/>
  <c r="G79" i="49" s="1"/>
  <c r="I79" i="49" s="1"/>
  <c r="H238" i="49"/>
  <c r="H237" i="49"/>
  <c r="H234" i="49"/>
  <c r="H233" i="49"/>
  <c r="H232" i="49"/>
  <c r="H231" i="49"/>
  <c r="H229" i="49"/>
  <c r="H228" i="49"/>
  <c r="H227" i="49"/>
  <c r="H226" i="49"/>
  <c r="H225" i="49"/>
  <c r="H224" i="49"/>
  <c r="H222" i="49"/>
  <c r="H220" i="49"/>
  <c r="H218" i="49"/>
  <c r="H212" i="49"/>
  <c r="H209" i="49"/>
  <c r="H208" i="49"/>
  <c r="H207" i="49"/>
  <c r="H206" i="49"/>
  <c r="H205" i="49"/>
  <c r="H204" i="49"/>
  <c r="H200" i="49"/>
  <c r="H199" i="49"/>
  <c r="H198" i="49"/>
  <c r="H197" i="49"/>
  <c r="H195" i="49"/>
  <c r="H192" i="49"/>
  <c r="H187" i="49"/>
  <c r="H179" i="49"/>
  <c r="H178" i="49"/>
  <c r="H176" i="49"/>
  <c r="H175" i="49"/>
  <c r="H161" i="49"/>
  <c r="H146" i="49"/>
  <c r="H97" i="49"/>
  <c r="H76" i="49"/>
  <c r="H85" i="49" s="1"/>
  <c r="C72" i="49"/>
  <c r="C71" i="49"/>
  <c r="C70" i="49"/>
  <c r="C69" i="49"/>
  <c r="C68" i="49"/>
  <c r="C67" i="49"/>
  <c r="C66" i="49"/>
  <c r="C63" i="49"/>
  <c r="C60" i="49"/>
  <c r="C59" i="49"/>
  <c r="C58" i="49"/>
  <c r="C57" i="49"/>
  <c r="E53" i="49"/>
  <c r="C53" i="49"/>
  <c r="C52" i="49"/>
  <c r="E51" i="49"/>
  <c r="C51" i="49"/>
  <c r="E50" i="49"/>
  <c r="C50" i="49"/>
  <c r="E49" i="49"/>
  <c r="C49" i="49"/>
  <c r="E48" i="49"/>
  <c r="C48" i="49"/>
  <c r="H583" i="48"/>
  <c r="H582" i="48"/>
  <c r="H581" i="48"/>
  <c r="H580" i="48"/>
  <c r="H579" i="48"/>
  <c r="H578" i="48"/>
  <c r="H577" i="48"/>
  <c r="H576" i="48"/>
  <c r="H575" i="48"/>
  <c r="H574" i="48"/>
  <c r="H573" i="48"/>
  <c r="H572" i="48"/>
  <c r="H571" i="48"/>
  <c r="H570" i="48"/>
  <c r="H569" i="48"/>
  <c r="H568" i="48"/>
  <c r="H567" i="48"/>
  <c r="H566" i="48"/>
  <c r="H565" i="48"/>
  <c r="H564" i="48"/>
  <c r="H563" i="48"/>
  <c r="H560" i="48"/>
  <c r="H559" i="48"/>
  <c r="H558" i="48"/>
  <c r="H557" i="48"/>
  <c r="H556" i="48"/>
  <c r="H555" i="48"/>
  <c r="H554" i="48"/>
  <c r="H553" i="48"/>
  <c r="H552" i="48"/>
  <c r="H585" i="48" s="1"/>
  <c r="G95" i="48" s="1"/>
  <c r="H543" i="48"/>
  <c r="H542" i="48"/>
  <c r="H538" i="48"/>
  <c r="H537" i="48"/>
  <c r="H545" i="48" s="1"/>
  <c r="G84" i="48" s="1"/>
  <c r="I84" i="48" s="1"/>
  <c r="H531" i="48"/>
  <c r="H533" i="48" s="1"/>
  <c r="G83" i="48" s="1"/>
  <c r="I83" i="48" s="1"/>
  <c r="H529" i="48"/>
  <c r="H528" i="48"/>
  <c r="H526" i="48"/>
  <c r="H524" i="48"/>
  <c r="H523" i="48"/>
  <c r="H522" i="48"/>
  <c r="H520" i="48"/>
  <c r="H519" i="48"/>
  <c r="H518" i="48"/>
  <c r="H517" i="48"/>
  <c r="H516" i="48"/>
  <c r="H511" i="48"/>
  <c r="H509" i="48"/>
  <c r="H507" i="48"/>
  <c r="H505" i="48"/>
  <c r="H504" i="48"/>
  <c r="H502" i="48"/>
  <c r="H501" i="48"/>
  <c r="H500" i="48"/>
  <c r="H499" i="48"/>
  <c r="H498" i="48"/>
  <c r="H495" i="48"/>
  <c r="H494" i="48"/>
  <c r="H493" i="48"/>
  <c r="H492" i="48"/>
  <c r="H491" i="48"/>
  <c r="H490" i="48"/>
  <c r="H488" i="48"/>
  <c r="H487" i="48"/>
  <c r="H486" i="48"/>
  <c r="H485" i="48"/>
  <c r="H484" i="48"/>
  <c r="H483" i="48"/>
  <c r="H479" i="48"/>
  <c r="H513" i="48" s="1"/>
  <c r="G82" i="48" s="1"/>
  <c r="I82" i="48" s="1"/>
  <c r="H471" i="48"/>
  <c r="H465" i="48"/>
  <c r="H459" i="48"/>
  <c r="H457" i="48"/>
  <c r="H456" i="48"/>
  <c r="H455" i="48"/>
  <c r="H454" i="48"/>
  <c r="H453" i="48"/>
  <c r="H452" i="48"/>
  <c r="H451" i="48"/>
  <c r="H450" i="48"/>
  <c r="H449" i="48"/>
  <c r="H445" i="48"/>
  <c r="H473" i="48" s="1"/>
  <c r="G81" i="48" s="1"/>
  <c r="I81" i="48" s="1"/>
  <c r="H436" i="48"/>
  <c r="H435" i="48"/>
  <c r="H432" i="48"/>
  <c r="H431" i="48"/>
  <c r="H416" i="48"/>
  <c r="H411" i="48"/>
  <c r="H398" i="48"/>
  <c r="H395" i="48"/>
  <c r="H394" i="48"/>
  <c r="H393" i="48"/>
  <c r="H390" i="48"/>
  <c r="H388" i="48"/>
  <c r="H386" i="48"/>
  <c r="H384" i="48"/>
  <c r="H383" i="48"/>
  <c r="H381" i="48"/>
  <c r="H380" i="48"/>
  <c r="H378" i="48"/>
  <c r="H377" i="48"/>
  <c r="H375" i="48"/>
  <c r="H374" i="48"/>
  <c r="H373" i="48"/>
  <c r="H371" i="48"/>
  <c r="H370" i="48"/>
  <c r="H369" i="48"/>
  <c r="H367" i="48"/>
  <c r="H366" i="48"/>
  <c r="H365" i="48"/>
  <c r="H363" i="48"/>
  <c r="H362" i="48"/>
  <c r="H361" i="48"/>
  <c r="H359" i="48"/>
  <c r="H358" i="48"/>
  <c r="H357" i="48"/>
  <c r="H355" i="48"/>
  <c r="H354" i="48"/>
  <c r="H353" i="48"/>
  <c r="H351" i="48"/>
  <c r="H350" i="48"/>
  <c r="H349" i="48"/>
  <c r="H347" i="48"/>
  <c r="H346" i="48"/>
  <c r="H345" i="48"/>
  <c r="H343" i="48"/>
  <c r="H342" i="48"/>
  <c r="H341" i="48"/>
  <c r="H339" i="48"/>
  <c r="H338" i="48"/>
  <c r="H337" i="48"/>
  <c r="H335" i="48"/>
  <c r="H334" i="48"/>
  <c r="H333" i="48"/>
  <c r="H331" i="48"/>
  <c r="H330" i="48"/>
  <c r="H329" i="48"/>
  <c r="H440" i="48" s="1"/>
  <c r="G80" i="48" s="1"/>
  <c r="I80" i="48" s="1"/>
  <c r="H316" i="48"/>
  <c r="H313" i="48"/>
  <c r="H312" i="48"/>
  <c r="H309" i="48"/>
  <c r="H307" i="48"/>
  <c r="H306" i="48"/>
  <c r="H305" i="48"/>
  <c r="H304" i="48"/>
  <c r="H301" i="48"/>
  <c r="H300" i="48"/>
  <c r="H299" i="48"/>
  <c r="H298" i="48"/>
  <c r="H297" i="48"/>
  <c r="H295" i="48"/>
  <c r="H293" i="48"/>
  <c r="H292" i="48"/>
  <c r="H291" i="48"/>
  <c r="H290" i="48"/>
  <c r="H287" i="48"/>
  <c r="H285" i="48"/>
  <c r="H284" i="48"/>
  <c r="H283" i="48"/>
  <c r="H282" i="48"/>
  <c r="H279" i="48"/>
  <c r="H278" i="48"/>
  <c r="H277" i="48"/>
  <c r="H271" i="48"/>
  <c r="H267" i="48"/>
  <c r="H266" i="48"/>
  <c r="H265" i="48"/>
  <c r="H260" i="48"/>
  <c r="H257" i="48"/>
  <c r="H254" i="48"/>
  <c r="H253" i="48"/>
  <c r="H252" i="48"/>
  <c r="H251" i="48"/>
  <c r="H250" i="48"/>
  <c r="H249" i="48"/>
  <c r="H248" i="48"/>
  <c r="H247" i="48"/>
  <c r="H245" i="48"/>
  <c r="H321" i="48" s="1"/>
  <c r="G79" i="48" s="1"/>
  <c r="I79" i="48" s="1"/>
  <c r="H238" i="48"/>
  <c r="H237" i="48"/>
  <c r="H234" i="48"/>
  <c r="H233" i="48"/>
  <c r="H232" i="48"/>
  <c r="H231" i="48"/>
  <c r="H229" i="48"/>
  <c r="H228" i="48"/>
  <c r="H227" i="48"/>
  <c r="H226" i="48"/>
  <c r="H225" i="48"/>
  <c r="H224" i="48"/>
  <c r="H222" i="48"/>
  <c r="H220" i="48"/>
  <c r="H218" i="48"/>
  <c r="H212" i="48"/>
  <c r="H209" i="48"/>
  <c r="H208" i="48"/>
  <c r="H207" i="48"/>
  <c r="H206" i="48"/>
  <c r="H205" i="48"/>
  <c r="H204" i="48"/>
  <c r="H200" i="48"/>
  <c r="H199" i="48"/>
  <c r="H198" i="48"/>
  <c r="H197" i="48"/>
  <c r="H195" i="48"/>
  <c r="H192" i="48"/>
  <c r="H187" i="48"/>
  <c r="H179" i="48"/>
  <c r="H178" i="48"/>
  <c r="H176" i="48"/>
  <c r="H175" i="48"/>
  <c r="H161" i="48"/>
  <c r="H146" i="48"/>
  <c r="H97" i="48"/>
  <c r="H76" i="48"/>
  <c r="H85" i="48" s="1"/>
  <c r="C72" i="48"/>
  <c r="C71" i="48"/>
  <c r="C70" i="48"/>
  <c r="C69" i="48"/>
  <c r="C68" i="48"/>
  <c r="C67" i="48"/>
  <c r="C66" i="48"/>
  <c r="C63" i="48"/>
  <c r="C60" i="48"/>
  <c r="C59" i="48"/>
  <c r="C58" i="48"/>
  <c r="C57" i="48"/>
  <c r="E53" i="48"/>
  <c r="C53" i="48"/>
  <c r="C52" i="48"/>
  <c r="E51" i="48"/>
  <c r="C51" i="48"/>
  <c r="E50" i="48"/>
  <c r="C50" i="48"/>
  <c r="E49" i="48"/>
  <c r="C49" i="48"/>
  <c r="E48" i="48"/>
  <c r="C48" i="48"/>
  <c r="H583" i="47"/>
  <c r="H582" i="47"/>
  <c r="H581" i="47"/>
  <c r="H580" i="47"/>
  <c r="H579" i="47"/>
  <c r="H578" i="47"/>
  <c r="H577" i="47"/>
  <c r="H576" i="47"/>
  <c r="H575" i="47"/>
  <c r="H574" i="47"/>
  <c r="H573" i="47"/>
  <c r="H572" i="47"/>
  <c r="H571" i="47"/>
  <c r="H570" i="47"/>
  <c r="H569" i="47"/>
  <c r="H568" i="47"/>
  <c r="H567" i="47"/>
  <c r="H566" i="47"/>
  <c r="H565" i="47"/>
  <c r="H564" i="47"/>
  <c r="H563" i="47"/>
  <c r="H560" i="47"/>
  <c r="H559" i="47"/>
  <c r="H558" i="47"/>
  <c r="H557" i="47"/>
  <c r="H556" i="47"/>
  <c r="H555" i="47"/>
  <c r="H554" i="47"/>
  <c r="H553" i="47"/>
  <c r="H552" i="47"/>
  <c r="H585" i="47" s="1"/>
  <c r="G95" i="47" s="1"/>
  <c r="H545" i="47"/>
  <c r="G84" i="47" s="1"/>
  <c r="I84" i="47" s="1"/>
  <c r="H543" i="47"/>
  <c r="H542" i="47"/>
  <c r="H538" i="47"/>
  <c r="H537" i="47"/>
  <c r="H531" i="47"/>
  <c r="H529" i="47"/>
  <c r="H528" i="47"/>
  <c r="H526" i="47"/>
  <c r="H524" i="47"/>
  <c r="H523" i="47"/>
  <c r="H522" i="47"/>
  <c r="H520" i="47"/>
  <c r="H519" i="47"/>
  <c r="H518" i="47"/>
  <c r="H517" i="47"/>
  <c r="H516" i="47"/>
  <c r="H533" i="47" s="1"/>
  <c r="G83" i="47" s="1"/>
  <c r="I83" i="47" s="1"/>
  <c r="H511" i="47"/>
  <c r="H509" i="47"/>
  <c r="H507" i="47"/>
  <c r="H505" i="47"/>
  <c r="H504" i="47"/>
  <c r="H502" i="47"/>
  <c r="H501" i="47"/>
  <c r="H500" i="47"/>
  <c r="H499" i="47"/>
  <c r="H498" i="47"/>
  <c r="H495" i="47"/>
  <c r="H494" i="47"/>
  <c r="H493" i="47"/>
  <c r="H492" i="47"/>
  <c r="H491" i="47"/>
  <c r="H490" i="47"/>
  <c r="H488" i="47"/>
  <c r="H487" i="47"/>
  <c r="H486" i="47"/>
  <c r="H485" i="47"/>
  <c r="H484" i="47"/>
  <c r="H483" i="47"/>
  <c r="H479" i="47"/>
  <c r="H513" i="47" s="1"/>
  <c r="G82" i="47" s="1"/>
  <c r="I82" i="47" s="1"/>
  <c r="H471" i="47"/>
  <c r="H465" i="47"/>
  <c r="H459" i="47"/>
  <c r="H457" i="47"/>
  <c r="H456" i="47"/>
  <c r="H455" i="47"/>
  <c r="H454" i="47"/>
  <c r="H453" i="47"/>
  <c r="H452" i="47"/>
  <c r="H451" i="47"/>
  <c r="H450" i="47"/>
  <c r="H449" i="47"/>
  <c r="H445" i="47"/>
  <c r="H473" i="47" s="1"/>
  <c r="G81" i="47" s="1"/>
  <c r="I81" i="47" s="1"/>
  <c r="H440" i="47"/>
  <c r="G80" i="47" s="1"/>
  <c r="I80" i="47" s="1"/>
  <c r="H436" i="47"/>
  <c r="H435" i="47"/>
  <c r="H432" i="47"/>
  <c r="H431" i="47"/>
  <c r="H416" i="47"/>
  <c r="H411" i="47"/>
  <c r="H398" i="47"/>
  <c r="H395" i="47"/>
  <c r="H394" i="47"/>
  <c r="H393" i="47"/>
  <c r="H390" i="47"/>
  <c r="H388" i="47"/>
  <c r="H386" i="47"/>
  <c r="H384" i="47"/>
  <c r="H383" i="47"/>
  <c r="H381" i="47"/>
  <c r="H380" i="47"/>
  <c r="H378" i="47"/>
  <c r="H377" i="47"/>
  <c r="H375" i="47"/>
  <c r="H374" i="47"/>
  <c r="H373" i="47"/>
  <c r="H371" i="47"/>
  <c r="H370" i="47"/>
  <c r="H369" i="47"/>
  <c r="H367" i="47"/>
  <c r="H366" i="47"/>
  <c r="H365" i="47"/>
  <c r="H363" i="47"/>
  <c r="H362" i="47"/>
  <c r="H361" i="47"/>
  <c r="H359" i="47"/>
  <c r="H358" i="47"/>
  <c r="H357" i="47"/>
  <c r="H355" i="47"/>
  <c r="H354" i="47"/>
  <c r="H353" i="47"/>
  <c r="H351" i="47"/>
  <c r="H350" i="47"/>
  <c r="H349" i="47"/>
  <c r="H347" i="47"/>
  <c r="H346" i="47"/>
  <c r="H345" i="47"/>
  <c r="H343" i="47"/>
  <c r="H342" i="47"/>
  <c r="H341" i="47"/>
  <c r="H339" i="47"/>
  <c r="H338" i="47"/>
  <c r="H337" i="47"/>
  <c r="H335" i="47"/>
  <c r="H334" i="47"/>
  <c r="H333" i="47"/>
  <c r="H331" i="47"/>
  <c r="H330" i="47"/>
  <c r="H329" i="47"/>
  <c r="H316" i="47"/>
  <c r="H313" i="47"/>
  <c r="H312" i="47"/>
  <c r="H309" i="47"/>
  <c r="H307" i="47"/>
  <c r="H306" i="47"/>
  <c r="H305" i="47"/>
  <c r="H304" i="47"/>
  <c r="H301" i="47"/>
  <c r="H300" i="47"/>
  <c r="H299" i="47"/>
  <c r="H298" i="47"/>
  <c r="H297" i="47"/>
  <c r="H295" i="47"/>
  <c r="H293" i="47"/>
  <c r="H292" i="47"/>
  <c r="H291" i="47"/>
  <c r="H290" i="47"/>
  <c r="H287" i="47"/>
  <c r="H285" i="47"/>
  <c r="H284" i="47"/>
  <c r="H283" i="47"/>
  <c r="H282" i="47"/>
  <c r="H279" i="47"/>
  <c r="H278" i="47"/>
  <c r="H277" i="47"/>
  <c r="H271" i="47"/>
  <c r="H267" i="47"/>
  <c r="H266" i="47"/>
  <c r="H265" i="47"/>
  <c r="H260" i="47"/>
  <c r="H257" i="47"/>
  <c r="H254" i="47"/>
  <c r="H253" i="47"/>
  <c r="H252" i="47"/>
  <c r="H251" i="47"/>
  <c r="H250" i="47"/>
  <c r="H249" i="47"/>
  <c r="H248" i="47"/>
  <c r="H247" i="47"/>
  <c r="H321" i="47" s="1"/>
  <c r="G79" i="47" s="1"/>
  <c r="I79" i="47" s="1"/>
  <c r="H245" i="47"/>
  <c r="H238" i="47"/>
  <c r="H237" i="47"/>
  <c r="H234" i="47"/>
  <c r="H233" i="47"/>
  <c r="H232" i="47"/>
  <c r="H231" i="47"/>
  <c r="H229" i="47"/>
  <c r="H228" i="47"/>
  <c r="H227" i="47"/>
  <c r="H226" i="47"/>
  <c r="H225" i="47"/>
  <c r="H224" i="47"/>
  <c r="H222" i="47"/>
  <c r="H220" i="47"/>
  <c r="H218" i="47"/>
  <c r="H212" i="47"/>
  <c r="H209" i="47"/>
  <c r="H208" i="47"/>
  <c r="H207" i="47"/>
  <c r="H206" i="47"/>
  <c r="H205" i="47"/>
  <c r="H204" i="47"/>
  <c r="H200" i="47"/>
  <c r="H199" i="47"/>
  <c r="H198" i="47"/>
  <c r="H197" i="47"/>
  <c r="H195" i="47"/>
  <c r="H192" i="47"/>
  <c r="H187" i="47"/>
  <c r="H179" i="47"/>
  <c r="H178" i="47"/>
  <c r="H176" i="47"/>
  <c r="H175" i="47"/>
  <c r="H161" i="47"/>
  <c r="G78" i="47" s="1"/>
  <c r="H146" i="47"/>
  <c r="H97" i="47"/>
  <c r="H76" i="47"/>
  <c r="H85" i="47" s="1"/>
  <c r="C72" i="47"/>
  <c r="C71" i="47"/>
  <c r="C70" i="47"/>
  <c r="C69" i="47"/>
  <c r="C68" i="47"/>
  <c r="C67" i="47"/>
  <c r="C66" i="47"/>
  <c r="C63" i="47"/>
  <c r="C60" i="47"/>
  <c r="C59" i="47"/>
  <c r="C58" i="47"/>
  <c r="C57" i="47"/>
  <c r="E53" i="47"/>
  <c r="C53" i="47"/>
  <c r="C52" i="47"/>
  <c r="E51" i="47"/>
  <c r="C51" i="47"/>
  <c r="E50" i="47"/>
  <c r="C50" i="47"/>
  <c r="E49" i="47"/>
  <c r="C49" i="47"/>
  <c r="E48" i="47"/>
  <c r="C48" i="47"/>
  <c r="H583" i="46"/>
  <c r="H582" i="46"/>
  <c r="H581" i="46"/>
  <c r="H580" i="46"/>
  <c r="H579" i="46"/>
  <c r="H578" i="46"/>
  <c r="H577" i="46"/>
  <c r="H576" i="46"/>
  <c r="H575" i="46"/>
  <c r="H574" i="46"/>
  <c r="H573" i="46"/>
  <c r="H572" i="46"/>
  <c r="H571" i="46"/>
  <c r="H570" i="46"/>
  <c r="H569" i="46"/>
  <c r="H568" i="46"/>
  <c r="H567" i="46"/>
  <c r="H566" i="46"/>
  <c r="H565" i="46"/>
  <c r="H564" i="46"/>
  <c r="H563" i="46"/>
  <c r="H560" i="46"/>
  <c r="H559" i="46"/>
  <c r="H558" i="46"/>
  <c r="H557" i="46"/>
  <c r="H556" i="46"/>
  <c r="H555" i="46"/>
  <c r="H554" i="46"/>
  <c r="H553" i="46"/>
  <c r="H552" i="46"/>
  <c r="H585" i="46" s="1"/>
  <c r="G95" i="46" s="1"/>
  <c r="H543" i="46"/>
  <c r="H542" i="46"/>
  <c r="H538" i="46"/>
  <c r="H537" i="46"/>
  <c r="H545" i="46" s="1"/>
  <c r="G84" i="46" s="1"/>
  <c r="I84" i="46" s="1"/>
  <c r="H531" i="46"/>
  <c r="H529" i="46"/>
  <c r="H528" i="46"/>
  <c r="H526" i="46"/>
  <c r="H524" i="46"/>
  <c r="H523" i="46"/>
  <c r="H522" i="46"/>
  <c r="H520" i="46"/>
  <c r="H519" i="46"/>
  <c r="H518" i="46"/>
  <c r="H533" i="46" s="1"/>
  <c r="G83" i="46" s="1"/>
  <c r="I83" i="46" s="1"/>
  <c r="H517" i="46"/>
  <c r="H516" i="46"/>
  <c r="H511" i="46"/>
  <c r="H509" i="46"/>
  <c r="H507" i="46"/>
  <c r="H505" i="46"/>
  <c r="H504" i="46"/>
  <c r="H502" i="46"/>
  <c r="H501" i="46"/>
  <c r="H500" i="46"/>
  <c r="H499" i="46"/>
  <c r="H498" i="46"/>
  <c r="H495" i="46"/>
  <c r="H494" i="46"/>
  <c r="H493" i="46"/>
  <c r="H492" i="46"/>
  <c r="H491" i="46"/>
  <c r="H490" i="46"/>
  <c r="H488" i="46"/>
  <c r="H487" i="46"/>
  <c r="H486" i="46"/>
  <c r="H485" i="46"/>
  <c r="H484" i="46"/>
  <c r="H483" i="46"/>
  <c r="H479" i="46"/>
  <c r="H513" i="46" s="1"/>
  <c r="G82" i="46" s="1"/>
  <c r="I82" i="46" s="1"/>
  <c r="H471" i="46"/>
  <c r="H465" i="46"/>
  <c r="H459" i="46"/>
  <c r="H457" i="46"/>
  <c r="H456" i="46"/>
  <c r="H455" i="46"/>
  <c r="H454" i="46"/>
  <c r="H453" i="46"/>
  <c r="H452" i="46"/>
  <c r="H451" i="46"/>
  <c r="H450" i="46"/>
  <c r="H449" i="46"/>
  <c r="H445" i="46"/>
  <c r="H473" i="46" s="1"/>
  <c r="G81" i="46" s="1"/>
  <c r="I81" i="46" s="1"/>
  <c r="H436" i="46"/>
  <c r="H435" i="46"/>
  <c r="H432" i="46"/>
  <c r="H431" i="46"/>
  <c r="H416" i="46"/>
  <c r="H411" i="46"/>
  <c r="H398" i="46"/>
  <c r="H395" i="46"/>
  <c r="H394" i="46"/>
  <c r="H393" i="46"/>
  <c r="H390" i="46"/>
  <c r="H388" i="46"/>
  <c r="H386" i="46"/>
  <c r="H384" i="46"/>
  <c r="H383" i="46"/>
  <c r="H381" i="46"/>
  <c r="H380" i="46"/>
  <c r="H378" i="46"/>
  <c r="H377" i="46"/>
  <c r="H375" i="46"/>
  <c r="H374" i="46"/>
  <c r="H373" i="46"/>
  <c r="H371" i="46"/>
  <c r="H370" i="46"/>
  <c r="H369" i="46"/>
  <c r="H367" i="46"/>
  <c r="H366" i="46"/>
  <c r="H365" i="46"/>
  <c r="H363" i="46"/>
  <c r="H362" i="46"/>
  <c r="H361" i="46"/>
  <c r="H359" i="46"/>
  <c r="H358" i="46"/>
  <c r="H357" i="46"/>
  <c r="H355" i="46"/>
  <c r="H354" i="46"/>
  <c r="H353" i="46"/>
  <c r="H351" i="46"/>
  <c r="H350" i="46"/>
  <c r="H349" i="46"/>
  <c r="H347" i="46"/>
  <c r="H346" i="46"/>
  <c r="H345" i="46"/>
  <c r="H343" i="46"/>
  <c r="H342" i="46"/>
  <c r="H341" i="46"/>
  <c r="H339" i="46"/>
  <c r="H338" i="46"/>
  <c r="H337" i="46"/>
  <c r="H335" i="46"/>
  <c r="H334" i="46"/>
  <c r="H333" i="46"/>
  <c r="H331" i="46"/>
  <c r="H330" i="46"/>
  <c r="H329" i="46"/>
  <c r="H440" i="46" s="1"/>
  <c r="G80" i="46" s="1"/>
  <c r="I80" i="46" s="1"/>
  <c r="H316" i="46"/>
  <c r="H313" i="46"/>
  <c r="H312" i="46"/>
  <c r="H309" i="46"/>
  <c r="H307" i="46"/>
  <c r="H306" i="46"/>
  <c r="H305" i="46"/>
  <c r="H304" i="46"/>
  <c r="H301" i="46"/>
  <c r="H300" i="46"/>
  <c r="H299" i="46"/>
  <c r="H298" i="46"/>
  <c r="H297" i="46"/>
  <c r="H295" i="46"/>
  <c r="H293" i="46"/>
  <c r="H292" i="46"/>
  <c r="H291" i="46"/>
  <c r="H290" i="46"/>
  <c r="H287" i="46"/>
  <c r="H285" i="46"/>
  <c r="H284" i="46"/>
  <c r="H283" i="46"/>
  <c r="H282" i="46"/>
  <c r="H279" i="46"/>
  <c r="H278" i="46"/>
  <c r="H277" i="46"/>
  <c r="H271" i="46"/>
  <c r="H267" i="46"/>
  <c r="H266" i="46"/>
  <c r="H265" i="46"/>
  <c r="H260" i="46"/>
  <c r="H257" i="46"/>
  <c r="H254" i="46"/>
  <c r="H253" i="46"/>
  <c r="H252" i="46"/>
  <c r="H251" i="46"/>
  <c r="H250" i="46"/>
  <c r="H249" i="46"/>
  <c r="H248" i="46"/>
  <c r="H247" i="46"/>
  <c r="H245" i="46"/>
  <c r="H321" i="46" s="1"/>
  <c r="G79" i="46" s="1"/>
  <c r="I79" i="46" s="1"/>
  <c r="H238" i="46"/>
  <c r="H237" i="46"/>
  <c r="H234" i="46"/>
  <c r="H233" i="46"/>
  <c r="H232" i="46"/>
  <c r="H231" i="46"/>
  <c r="H229" i="46"/>
  <c r="H228" i="46"/>
  <c r="H227" i="46"/>
  <c r="H226" i="46"/>
  <c r="H225" i="46"/>
  <c r="H224" i="46"/>
  <c r="H222" i="46"/>
  <c r="H220" i="46"/>
  <c r="H218" i="46"/>
  <c r="H212" i="46"/>
  <c r="H209" i="46"/>
  <c r="H208" i="46"/>
  <c r="H207" i="46"/>
  <c r="H206" i="46"/>
  <c r="H205" i="46"/>
  <c r="H204" i="46"/>
  <c r="H200" i="46"/>
  <c r="H199" i="46"/>
  <c r="H198" i="46"/>
  <c r="H197" i="46"/>
  <c r="H195" i="46"/>
  <c r="H192" i="46"/>
  <c r="H187" i="46"/>
  <c r="H179" i="46"/>
  <c r="H178" i="46"/>
  <c r="H176" i="46"/>
  <c r="G78" i="46" s="1"/>
  <c r="H175" i="46"/>
  <c r="H161" i="46"/>
  <c r="H146" i="46"/>
  <c r="H97" i="46"/>
  <c r="H76" i="46"/>
  <c r="H85" i="46" s="1"/>
  <c r="C72" i="46"/>
  <c r="C71" i="46"/>
  <c r="C70" i="46"/>
  <c r="C69" i="46"/>
  <c r="C68" i="46"/>
  <c r="C67" i="46"/>
  <c r="C66" i="46"/>
  <c r="C63" i="46"/>
  <c r="C60" i="46"/>
  <c r="C59" i="46"/>
  <c r="C58" i="46"/>
  <c r="C57" i="46"/>
  <c r="E53" i="46"/>
  <c r="C53" i="46"/>
  <c r="C52" i="46"/>
  <c r="E51" i="46"/>
  <c r="C51" i="46"/>
  <c r="E50" i="46"/>
  <c r="C50" i="46"/>
  <c r="E49" i="46"/>
  <c r="C49" i="46"/>
  <c r="E48" i="46"/>
  <c r="C48" i="46"/>
  <c r="H583" i="45"/>
  <c r="H582" i="45"/>
  <c r="H581" i="45"/>
  <c r="H580" i="45"/>
  <c r="H579" i="45"/>
  <c r="H578" i="45"/>
  <c r="H577" i="45"/>
  <c r="H576" i="45"/>
  <c r="H575" i="45"/>
  <c r="H574" i="45"/>
  <c r="H573" i="45"/>
  <c r="H572" i="45"/>
  <c r="H571" i="45"/>
  <c r="H570" i="45"/>
  <c r="H569" i="45"/>
  <c r="H568" i="45"/>
  <c r="H567" i="45"/>
  <c r="H566" i="45"/>
  <c r="H565" i="45"/>
  <c r="H564" i="45"/>
  <c r="H563" i="45"/>
  <c r="H560" i="45"/>
  <c r="H559" i="45"/>
  <c r="H558" i="45"/>
  <c r="H557" i="45"/>
  <c r="H556" i="45"/>
  <c r="H555" i="45"/>
  <c r="H554" i="45"/>
  <c r="H553" i="45"/>
  <c r="H552" i="45"/>
  <c r="H585" i="45" s="1"/>
  <c r="G95" i="45" s="1"/>
  <c r="H545" i="45"/>
  <c r="G84" i="45" s="1"/>
  <c r="I84" i="45" s="1"/>
  <c r="H543" i="45"/>
  <c r="H542" i="45"/>
  <c r="H538" i="45"/>
  <c r="H537" i="45"/>
  <c r="H531" i="45"/>
  <c r="H533" i="45" s="1"/>
  <c r="G83" i="45" s="1"/>
  <c r="I83" i="45" s="1"/>
  <c r="H529" i="45"/>
  <c r="H528" i="45"/>
  <c r="H526" i="45"/>
  <c r="H524" i="45"/>
  <c r="H523" i="45"/>
  <c r="H522" i="45"/>
  <c r="H520" i="45"/>
  <c r="H519" i="45"/>
  <c r="H518" i="45"/>
  <c r="H517" i="45"/>
  <c r="H516" i="45"/>
  <c r="H511" i="45"/>
  <c r="H509" i="45"/>
  <c r="H507" i="45"/>
  <c r="H505" i="45"/>
  <c r="H504" i="45"/>
  <c r="H502" i="45"/>
  <c r="H501" i="45"/>
  <c r="H500" i="45"/>
  <c r="H499" i="45"/>
  <c r="H498" i="45"/>
  <c r="H495" i="45"/>
  <c r="H494" i="45"/>
  <c r="H493" i="45"/>
  <c r="H492" i="45"/>
  <c r="H491" i="45"/>
  <c r="H490" i="45"/>
  <c r="H488" i="45"/>
  <c r="H487" i="45"/>
  <c r="H486" i="45"/>
  <c r="H485" i="45"/>
  <c r="H484" i="45"/>
  <c r="H483" i="45"/>
  <c r="H479" i="45"/>
  <c r="H513" i="45" s="1"/>
  <c r="G82" i="45" s="1"/>
  <c r="I82" i="45" s="1"/>
  <c r="H471" i="45"/>
  <c r="H465" i="45"/>
  <c r="H459" i="45"/>
  <c r="H457" i="45"/>
  <c r="H456" i="45"/>
  <c r="H455" i="45"/>
  <c r="H454" i="45"/>
  <c r="H453" i="45"/>
  <c r="H452" i="45"/>
  <c r="H451" i="45"/>
  <c r="H450" i="45"/>
  <c r="H449" i="45"/>
  <c r="H445" i="45"/>
  <c r="H473" i="45" s="1"/>
  <c r="G81" i="45" s="1"/>
  <c r="I81" i="45" s="1"/>
  <c r="H436" i="45"/>
  <c r="H435" i="45"/>
  <c r="H432" i="45"/>
  <c r="H431" i="45"/>
  <c r="H416" i="45"/>
  <c r="H411" i="45"/>
  <c r="H398" i="45"/>
  <c r="H395" i="45"/>
  <c r="H394" i="45"/>
  <c r="H393" i="45"/>
  <c r="H390" i="45"/>
  <c r="H388" i="45"/>
  <c r="H386" i="45"/>
  <c r="H384" i="45"/>
  <c r="H383" i="45"/>
  <c r="H381" i="45"/>
  <c r="H380" i="45"/>
  <c r="H378" i="45"/>
  <c r="H377" i="45"/>
  <c r="H375" i="45"/>
  <c r="H374" i="45"/>
  <c r="H373" i="45"/>
  <c r="H371" i="45"/>
  <c r="H370" i="45"/>
  <c r="H369" i="45"/>
  <c r="H367" i="45"/>
  <c r="H366" i="45"/>
  <c r="H365" i="45"/>
  <c r="H363" i="45"/>
  <c r="H362" i="45"/>
  <c r="H361" i="45"/>
  <c r="H359" i="45"/>
  <c r="H358" i="45"/>
  <c r="H357" i="45"/>
  <c r="H355" i="45"/>
  <c r="H354" i="45"/>
  <c r="H353" i="45"/>
  <c r="H351" i="45"/>
  <c r="H350" i="45"/>
  <c r="H349" i="45"/>
  <c r="H347" i="45"/>
  <c r="H346" i="45"/>
  <c r="H345" i="45"/>
  <c r="H343" i="45"/>
  <c r="H342" i="45"/>
  <c r="H341" i="45"/>
  <c r="H339" i="45"/>
  <c r="H338" i="45"/>
  <c r="H440" i="45" s="1"/>
  <c r="G80" i="45" s="1"/>
  <c r="I80" i="45" s="1"/>
  <c r="H337" i="45"/>
  <c r="H335" i="45"/>
  <c r="H334" i="45"/>
  <c r="H333" i="45"/>
  <c r="H331" i="45"/>
  <c r="H330" i="45"/>
  <c r="H329" i="45"/>
  <c r="H316" i="45"/>
  <c r="H313" i="45"/>
  <c r="H312" i="45"/>
  <c r="H309" i="45"/>
  <c r="H307" i="45"/>
  <c r="H306" i="45"/>
  <c r="H305" i="45"/>
  <c r="H304" i="45"/>
  <c r="H301" i="45"/>
  <c r="H300" i="45"/>
  <c r="H299" i="45"/>
  <c r="H298" i="45"/>
  <c r="H297" i="45"/>
  <c r="H295" i="45"/>
  <c r="H293" i="45"/>
  <c r="H292" i="45"/>
  <c r="H291" i="45"/>
  <c r="H290" i="45"/>
  <c r="H287" i="45"/>
  <c r="H285" i="45"/>
  <c r="H284" i="45"/>
  <c r="H283" i="45"/>
  <c r="H282" i="45"/>
  <c r="H279" i="45"/>
  <c r="H278" i="45"/>
  <c r="H277" i="45"/>
  <c r="H271" i="45"/>
  <c r="H267" i="45"/>
  <c r="H266" i="45"/>
  <c r="H265" i="45"/>
  <c r="H260" i="45"/>
  <c r="H257" i="45"/>
  <c r="H254" i="45"/>
  <c r="H253" i="45"/>
  <c r="H252" i="45"/>
  <c r="H251" i="45"/>
  <c r="H250" i="45"/>
  <c r="H249" i="45"/>
  <c r="H248" i="45"/>
  <c r="H247" i="45"/>
  <c r="H321" i="45" s="1"/>
  <c r="G79" i="45" s="1"/>
  <c r="I79" i="45" s="1"/>
  <c r="H245" i="45"/>
  <c r="H238" i="45"/>
  <c r="H237" i="45"/>
  <c r="H234" i="45"/>
  <c r="H233" i="45"/>
  <c r="H232" i="45"/>
  <c r="H231" i="45"/>
  <c r="H229" i="45"/>
  <c r="H228" i="45"/>
  <c r="H227" i="45"/>
  <c r="H226" i="45"/>
  <c r="H225" i="45"/>
  <c r="H224" i="45"/>
  <c r="H222" i="45"/>
  <c r="H220" i="45"/>
  <c r="H218" i="45"/>
  <c r="H212" i="45"/>
  <c r="H209" i="45"/>
  <c r="H208" i="45"/>
  <c r="H207" i="45"/>
  <c r="H206" i="45"/>
  <c r="H205" i="45"/>
  <c r="H204" i="45"/>
  <c r="H200" i="45"/>
  <c r="H199" i="45"/>
  <c r="H198" i="45"/>
  <c r="H197" i="45"/>
  <c r="H195" i="45"/>
  <c r="H192" i="45"/>
  <c r="H187" i="45"/>
  <c r="H179" i="45"/>
  <c r="H178" i="45"/>
  <c r="H176" i="45"/>
  <c r="H175" i="45"/>
  <c r="H161" i="45"/>
  <c r="G78" i="45" s="1"/>
  <c r="H146" i="45"/>
  <c r="H97" i="45"/>
  <c r="H76" i="45"/>
  <c r="H85" i="45" s="1"/>
  <c r="C72" i="45"/>
  <c r="C71" i="45"/>
  <c r="C70" i="45"/>
  <c r="C69" i="45"/>
  <c r="C68" i="45"/>
  <c r="C67" i="45"/>
  <c r="C66" i="45"/>
  <c r="C63" i="45"/>
  <c r="C60" i="45"/>
  <c r="C59" i="45"/>
  <c r="C58" i="45"/>
  <c r="C57" i="45"/>
  <c r="E53" i="45"/>
  <c r="C53" i="45"/>
  <c r="C52" i="45"/>
  <c r="E51" i="45"/>
  <c r="C51" i="45"/>
  <c r="E50" i="45"/>
  <c r="C50" i="45"/>
  <c r="E49" i="45"/>
  <c r="C49" i="45"/>
  <c r="E48" i="45"/>
  <c r="C48" i="45"/>
  <c r="H583" i="44"/>
  <c r="H582" i="44"/>
  <c r="H581" i="44"/>
  <c r="H580" i="44"/>
  <c r="H579" i="44"/>
  <c r="H578" i="44"/>
  <c r="H577" i="44"/>
  <c r="H576" i="44"/>
  <c r="H575" i="44"/>
  <c r="H574" i="44"/>
  <c r="H573" i="44"/>
  <c r="H572" i="44"/>
  <c r="H571" i="44"/>
  <c r="H570" i="44"/>
  <c r="H569" i="44"/>
  <c r="H568" i="44"/>
  <c r="H567" i="44"/>
  <c r="H566" i="44"/>
  <c r="H565" i="44"/>
  <c r="H564" i="44"/>
  <c r="H563" i="44"/>
  <c r="H560" i="44"/>
  <c r="H559" i="44"/>
  <c r="H558" i="44"/>
  <c r="H557" i="44"/>
  <c r="H556" i="44"/>
  <c r="H555" i="44"/>
  <c r="H554" i="44"/>
  <c r="H553" i="44"/>
  <c r="H552" i="44"/>
  <c r="H585" i="44" s="1"/>
  <c r="G95" i="44" s="1"/>
  <c r="H545" i="44"/>
  <c r="G84" i="44" s="1"/>
  <c r="I84" i="44" s="1"/>
  <c r="H543" i="44"/>
  <c r="H542" i="44"/>
  <c r="H538" i="44"/>
  <c r="H537" i="44"/>
  <c r="H531" i="44"/>
  <c r="H529" i="44"/>
  <c r="H528" i="44"/>
  <c r="H526" i="44"/>
  <c r="H524" i="44"/>
  <c r="H523" i="44"/>
  <c r="H522" i="44"/>
  <c r="H520" i="44"/>
  <c r="H519" i="44"/>
  <c r="H518" i="44"/>
  <c r="H517" i="44"/>
  <c r="H516" i="44"/>
  <c r="H533" i="44" s="1"/>
  <c r="G83" i="44" s="1"/>
  <c r="I83" i="44" s="1"/>
  <c r="H511" i="44"/>
  <c r="H509" i="44"/>
  <c r="H507" i="44"/>
  <c r="H505" i="44"/>
  <c r="H504" i="44"/>
  <c r="H502" i="44"/>
  <c r="H501" i="44"/>
  <c r="H500" i="44"/>
  <c r="H499" i="44"/>
  <c r="H498" i="44"/>
  <c r="H495" i="44"/>
  <c r="H494" i="44"/>
  <c r="H493" i="44"/>
  <c r="H492" i="44"/>
  <c r="H491" i="44"/>
  <c r="H490" i="44"/>
  <c r="H488" i="44"/>
  <c r="H487" i="44"/>
  <c r="H486" i="44"/>
  <c r="H485" i="44"/>
  <c r="H484" i="44"/>
  <c r="H483" i="44"/>
  <c r="H479" i="44"/>
  <c r="H513" i="44" s="1"/>
  <c r="G82" i="44" s="1"/>
  <c r="I82" i="44" s="1"/>
  <c r="H471" i="44"/>
  <c r="H465" i="44"/>
  <c r="H459" i="44"/>
  <c r="H457" i="44"/>
  <c r="H456" i="44"/>
  <c r="H455" i="44"/>
  <c r="H454" i="44"/>
  <c r="H453" i="44"/>
  <c r="H452" i="44"/>
  <c r="H451" i="44"/>
  <c r="H450" i="44"/>
  <c r="H449" i="44"/>
  <c r="H445" i="44"/>
  <c r="H473" i="44" s="1"/>
  <c r="G81" i="44" s="1"/>
  <c r="I81" i="44" s="1"/>
  <c r="H436" i="44"/>
  <c r="H435" i="44"/>
  <c r="H432" i="44"/>
  <c r="H431" i="44"/>
  <c r="H416" i="44"/>
  <c r="H411" i="44"/>
  <c r="H398" i="44"/>
  <c r="H395" i="44"/>
  <c r="H394" i="44"/>
  <c r="H393" i="44"/>
  <c r="H390" i="44"/>
  <c r="H388" i="44"/>
  <c r="H386" i="44"/>
  <c r="H384" i="44"/>
  <c r="H383" i="44"/>
  <c r="H381" i="44"/>
  <c r="H380" i="44"/>
  <c r="H378" i="44"/>
  <c r="H377" i="44"/>
  <c r="H375" i="44"/>
  <c r="H374" i="44"/>
  <c r="H373" i="44"/>
  <c r="H371" i="44"/>
  <c r="H370" i="44"/>
  <c r="H369" i="44"/>
  <c r="H367" i="44"/>
  <c r="H366" i="44"/>
  <c r="H365" i="44"/>
  <c r="H363" i="44"/>
  <c r="H362" i="44"/>
  <c r="H361" i="44"/>
  <c r="H359" i="44"/>
  <c r="H358" i="44"/>
  <c r="H357" i="44"/>
  <c r="H355" i="44"/>
  <c r="H354" i="44"/>
  <c r="H353" i="44"/>
  <c r="H351" i="44"/>
  <c r="H350" i="44"/>
  <c r="H349" i="44"/>
  <c r="H347" i="44"/>
  <c r="H346" i="44"/>
  <c r="H345" i="44"/>
  <c r="H343" i="44"/>
  <c r="H342" i="44"/>
  <c r="H341" i="44"/>
  <c r="H339" i="44"/>
  <c r="H338" i="44"/>
  <c r="H440" i="44" s="1"/>
  <c r="G80" i="44" s="1"/>
  <c r="I80" i="44" s="1"/>
  <c r="H337" i="44"/>
  <c r="H335" i="44"/>
  <c r="H334" i="44"/>
  <c r="H333" i="44"/>
  <c r="H331" i="44"/>
  <c r="H330" i="44"/>
  <c r="H329" i="44"/>
  <c r="H316" i="44"/>
  <c r="H313" i="44"/>
  <c r="H312" i="44"/>
  <c r="H309" i="44"/>
  <c r="H307" i="44"/>
  <c r="H306" i="44"/>
  <c r="H305" i="44"/>
  <c r="H304" i="44"/>
  <c r="H301" i="44"/>
  <c r="H300" i="44"/>
  <c r="H299" i="44"/>
  <c r="H298" i="44"/>
  <c r="H297" i="44"/>
  <c r="H295" i="44"/>
  <c r="H293" i="44"/>
  <c r="H292" i="44"/>
  <c r="H291" i="44"/>
  <c r="H290" i="44"/>
  <c r="H287" i="44"/>
  <c r="H285" i="44"/>
  <c r="H284" i="44"/>
  <c r="H283" i="44"/>
  <c r="H282" i="44"/>
  <c r="H279" i="44"/>
  <c r="H278" i="44"/>
  <c r="H277" i="44"/>
  <c r="H271" i="44"/>
  <c r="H267" i="44"/>
  <c r="H266" i="44"/>
  <c r="H265" i="44"/>
  <c r="H260" i="44"/>
  <c r="H257" i="44"/>
  <c r="H254" i="44"/>
  <c r="H253" i="44"/>
  <c r="H252" i="44"/>
  <c r="H251" i="44"/>
  <c r="H250" i="44"/>
  <c r="H249" i="44"/>
  <c r="H248" i="44"/>
  <c r="H247" i="44"/>
  <c r="H321" i="44" s="1"/>
  <c r="G79" i="44" s="1"/>
  <c r="I79" i="44" s="1"/>
  <c r="H245" i="44"/>
  <c r="H238" i="44"/>
  <c r="H237" i="44"/>
  <c r="H234" i="44"/>
  <c r="H233" i="44"/>
  <c r="H232" i="44"/>
  <c r="H231" i="44"/>
  <c r="H229" i="44"/>
  <c r="H228" i="44"/>
  <c r="H227" i="44"/>
  <c r="H226" i="44"/>
  <c r="H225" i="44"/>
  <c r="H224" i="44"/>
  <c r="H222" i="44"/>
  <c r="H220" i="44"/>
  <c r="H218" i="44"/>
  <c r="H212" i="44"/>
  <c r="H209" i="44"/>
  <c r="H208" i="44"/>
  <c r="H207" i="44"/>
  <c r="H206" i="44"/>
  <c r="H205" i="44"/>
  <c r="H204" i="44"/>
  <c r="H200" i="44"/>
  <c r="H199" i="44"/>
  <c r="H198" i="44"/>
  <c r="H197" i="44"/>
  <c r="H195" i="44"/>
  <c r="H192" i="44"/>
  <c r="H187" i="44"/>
  <c r="H179" i="44"/>
  <c r="H178" i="44"/>
  <c r="H176" i="44"/>
  <c r="H175" i="44"/>
  <c r="H161" i="44"/>
  <c r="G78" i="44" s="1"/>
  <c r="H146" i="44"/>
  <c r="H97" i="44"/>
  <c r="H76" i="44"/>
  <c r="H85" i="44" s="1"/>
  <c r="C72" i="44"/>
  <c r="C71" i="44"/>
  <c r="C70" i="44"/>
  <c r="C69" i="44"/>
  <c r="C68" i="44"/>
  <c r="C67" i="44"/>
  <c r="C66" i="44"/>
  <c r="C63" i="44"/>
  <c r="C60" i="44"/>
  <c r="C59" i="44"/>
  <c r="C58" i="44"/>
  <c r="C57" i="44"/>
  <c r="E53" i="44"/>
  <c r="C53" i="44"/>
  <c r="C52" i="44"/>
  <c r="E51" i="44"/>
  <c r="C51" i="44"/>
  <c r="E50" i="44"/>
  <c r="C50" i="44"/>
  <c r="E49" i="44"/>
  <c r="C49" i="44"/>
  <c r="E48" i="44"/>
  <c r="C48" i="44"/>
  <c r="H583" i="43"/>
  <c r="H582" i="43"/>
  <c r="H581" i="43"/>
  <c r="H580" i="43"/>
  <c r="H579" i="43"/>
  <c r="H578" i="43"/>
  <c r="H577" i="43"/>
  <c r="H576" i="43"/>
  <c r="H575" i="43"/>
  <c r="H574" i="43"/>
  <c r="H573" i="43"/>
  <c r="H572" i="43"/>
  <c r="H571" i="43"/>
  <c r="H570" i="43"/>
  <c r="H569" i="43"/>
  <c r="H568" i="43"/>
  <c r="H567" i="43"/>
  <c r="H566" i="43"/>
  <c r="H565" i="43"/>
  <c r="H564" i="43"/>
  <c r="H563" i="43"/>
  <c r="H560" i="43"/>
  <c r="H559" i="43"/>
  <c r="H558" i="43"/>
  <c r="H557" i="43"/>
  <c r="H556" i="43"/>
  <c r="H555" i="43"/>
  <c r="H554" i="43"/>
  <c r="H553" i="43"/>
  <c r="H552" i="43"/>
  <c r="H585" i="43" s="1"/>
  <c r="G95" i="43" s="1"/>
  <c r="H543" i="43"/>
  <c r="H542" i="43"/>
  <c r="H538" i="43"/>
  <c r="H537" i="43"/>
  <c r="H545" i="43" s="1"/>
  <c r="G84" i="43" s="1"/>
  <c r="I84" i="43" s="1"/>
  <c r="H531" i="43"/>
  <c r="H533" i="43" s="1"/>
  <c r="G83" i="43" s="1"/>
  <c r="I83" i="43" s="1"/>
  <c r="H529" i="43"/>
  <c r="H528" i="43"/>
  <c r="H526" i="43"/>
  <c r="H524" i="43"/>
  <c r="H523" i="43"/>
  <c r="H522" i="43"/>
  <c r="H520" i="43"/>
  <c r="H519" i="43"/>
  <c r="H518" i="43"/>
  <c r="H517" i="43"/>
  <c r="H516" i="43"/>
  <c r="H511" i="43"/>
  <c r="H509" i="43"/>
  <c r="H507" i="43"/>
  <c r="H505" i="43"/>
  <c r="H504" i="43"/>
  <c r="H502" i="43"/>
  <c r="H501" i="43"/>
  <c r="H500" i="43"/>
  <c r="H499" i="43"/>
  <c r="H498" i="43"/>
  <c r="H495" i="43"/>
  <c r="H494" i="43"/>
  <c r="H493" i="43"/>
  <c r="H492" i="43"/>
  <c r="H491" i="43"/>
  <c r="H490" i="43"/>
  <c r="H488" i="43"/>
  <c r="H487" i="43"/>
  <c r="H486" i="43"/>
  <c r="H485" i="43"/>
  <c r="H484" i="43"/>
  <c r="H483" i="43"/>
  <c r="H479" i="43"/>
  <c r="H513" i="43" s="1"/>
  <c r="G82" i="43" s="1"/>
  <c r="I82" i="43" s="1"/>
  <c r="H471" i="43"/>
  <c r="H465" i="43"/>
  <c r="H459" i="43"/>
  <c r="H457" i="43"/>
  <c r="H456" i="43"/>
  <c r="H455" i="43"/>
  <c r="H454" i="43"/>
  <c r="H453" i="43"/>
  <c r="H452" i="43"/>
  <c r="H451" i="43"/>
  <c r="H450" i="43"/>
  <c r="H449" i="43"/>
  <c r="H445" i="43"/>
  <c r="H473" i="43" s="1"/>
  <c r="G81" i="43" s="1"/>
  <c r="I81" i="43" s="1"/>
  <c r="H436" i="43"/>
  <c r="H435" i="43"/>
  <c r="H432" i="43"/>
  <c r="H431" i="43"/>
  <c r="H416" i="43"/>
  <c r="H411" i="43"/>
  <c r="H398" i="43"/>
  <c r="H395" i="43"/>
  <c r="H394" i="43"/>
  <c r="H393" i="43"/>
  <c r="H390" i="43"/>
  <c r="H388" i="43"/>
  <c r="H386" i="43"/>
  <c r="H384" i="43"/>
  <c r="H383" i="43"/>
  <c r="H381" i="43"/>
  <c r="H380" i="43"/>
  <c r="H378" i="43"/>
  <c r="H377" i="43"/>
  <c r="H375" i="43"/>
  <c r="H374" i="43"/>
  <c r="H373" i="43"/>
  <c r="H371" i="43"/>
  <c r="H370" i="43"/>
  <c r="H369" i="43"/>
  <c r="H367" i="43"/>
  <c r="H366" i="43"/>
  <c r="H365" i="43"/>
  <c r="H363" i="43"/>
  <c r="H362" i="43"/>
  <c r="H361" i="43"/>
  <c r="H359" i="43"/>
  <c r="H358" i="43"/>
  <c r="H357" i="43"/>
  <c r="H355" i="43"/>
  <c r="H354" i="43"/>
  <c r="H353" i="43"/>
  <c r="H351" i="43"/>
  <c r="H350" i="43"/>
  <c r="H349" i="43"/>
  <c r="H347" i="43"/>
  <c r="H346" i="43"/>
  <c r="H345" i="43"/>
  <c r="H343" i="43"/>
  <c r="H342" i="43"/>
  <c r="H341" i="43"/>
  <c r="H339" i="43"/>
  <c r="H338" i="43"/>
  <c r="H337" i="43"/>
  <c r="H335" i="43"/>
  <c r="H334" i="43"/>
  <c r="H333" i="43"/>
  <c r="H331" i="43"/>
  <c r="H330" i="43"/>
  <c r="H329" i="43"/>
  <c r="H440" i="43" s="1"/>
  <c r="G80" i="43" s="1"/>
  <c r="I80" i="43" s="1"/>
  <c r="H316" i="43"/>
  <c r="H313" i="43"/>
  <c r="H312" i="43"/>
  <c r="H309" i="43"/>
  <c r="H307" i="43"/>
  <c r="H306" i="43"/>
  <c r="H305" i="43"/>
  <c r="H304" i="43"/>
  <c r="H301" i="43"/>
  <c r="H300" i="43"/>
  <c r="H299" i="43"/>
  <c r="H298" i="43"/>
  <c r="H297" i="43"/>
  <c r="H295" i="43"/>
  <c r="H293" i="43"/>
  <c r="H292" i="43"/>
  <c r="H291" i="43"/>
  <c r="H290" i="43"/>
  <c r="H287" i="43"/>
  <c r="H285" i="43"/>
  <c r="H284" i="43"/>
  <c r="H283" i="43"/>
  <c r="H282" i="43"/>
  <c r="H279" i="43"/>
  <c r="H278" i="43"/>
  <c r="H277" i="43"/>
  <c r="H271" i="43"/>
  <c r="H267" i="43"/>
  <c r="H266" i="43"/>
  <c r="H265" i="43"/>
  <c r="H260" i="43"/>
  <c r="H257" i="43"/>
  <c r="H254" i="43"/>
  <c r="H253" i="43"/>
  <c r="H252" i="43"/>
  <c r="H251" i="43"/>
  <c r="H250" i="43"/>
  <c r="H249" i="43"/>
  <c r="H248" i="43"/>
  <c r="H247" i="43"/>
  <c r="H245" i="43"/>
  <c r="H321" i="43" s="1"/>
  <c r="G79" i="43" s="1"/>
  <c r="I79" i="43" s="1"/>
  <c r="H238" i="43"/>
  <c r="H237" i="43"/>
  <c r="H234" i="43"/>
  <c r="H233" i="43"/>
  <c r="H232" i="43"/>
  <c r="H231" i="43"/>
  <c r="H229" i="43"/>
  <c r="H228" i="43"/>
  <c r="H227" i="43"/>
  <c r="H226" i="43"/>
  <c r="H225" i="43"/>
  <c r="H224" i="43"/>
  <c r="H222" i="43"/>
  <c r="H220" i="43"/>
  <c r="H218" i="43"/>
  <c r="H212" i="43"/>
  <c r="H209" i="43"/>
  <c r="H208" i="43"/>
  <c r="H207" i="43"/>
  <c r="H206" i="43"/>
  <c r="H205" i="43"/>
  <c r="H204" i="43"/>
  <c r="H200" i="43"/>
  <c r="H199" i="43"/>
  <c r="H198" i="43"/>
  <c r="H197" i="43"/>
  <c r="H195" i="43"/>
  <c r="H192" i="43"/>
  <c r="H187" i="43"/>
  <c r="H179" i="43"/>
  <c r="H178" i="43"/>
  <c r="H176" i="43"/>
  <c r="H175" i="43"/>
  <c r="H161" i="43"/>
  <c r="G78" i="43" s="1"/>
  <c r="H146" i="43"/>
  <c r="H97" i="43"/>
  <c r="H76" i="43"/>
  <c r="H85" i="43" s="1"/>
  <c r="C72" i="43"/>
  <c r="C71" i="43"/>
  <c r="C70" i="43"/>
  <c r="C69" i="43"/>
  <c r="C68" i="43"/>
  <c r="C67" i="43"/>
  <c r="C66" i="43"/>
  <c r="C63" i="43"/>
  <c r="C60" i="43"/>
  <c r="C59" i="43"/>
  <c r="C58" i="43"/>
  <c r="C57" i="43"/>
  <c r="E53" i="43"/>
  <c r="C53" i="43"/>
  <c r="C52" i="43"/>
  <c r="E51" i="43"/>
  <c r="C51" i="43"/>
  <c r="E50" i="43"/>
  <c r="C50" i="43"/>
  <c r="E49" i="43"/>
  <c r="C49" i="43"/>
  <c r="E48" i="43"/>
  <c r="C48" i="43"/>
  <c r="H583" i="42"/>
  <c r="H582" i="42"/>
  <c r="H581" i="42"/>
  <c r="H580" i="42"/>
  <c r="H579" i="42"/>
  <c r="H578" i="42"/>
  <c r="H577" i="42"/>
  <c r="H576" i="42"/>
  <c r="H575" i="42"/>
  <c r="H574" i="42"/>
  <c r="H573" i="42"/>
  <c r="H572" i="42"/>
  <c r="H571" i="42"/>
  <c r="H570" i="42"/>
  <c r="H569" i="42"/>
  <c r="H568" i="42"/>
  <c r="H567" i="42"/>
  <c r="H566" i="42"/>
  <c r="H565" i="42"/>
  <c r="H564" i="42"/>
  <c r="H563" i="42"/>
  <c r="H560" i="42"/>
  <c r="H559" i="42"/>
  <c r="H558" i="42"/>
  <c r="H557" i="42"/>
  <c r="H556" i="42"/>
  <c r="H555" i="42"/>
  <c r="H554" i="42"/>
  <c r="H553" i="42"/>
  <c r="H552" i="42"/>
  <c r="H585" i="42" s="1"/>
  <c r="G95" i="42" s="1"/>
  <c r="H543" i="42"/>
  <c r="H542" i="42"/>
  <c r="H538" i="42"/>
  <c r="H537" i="42"/>
  <c r="H545" i="42" s="1"/>
  <c r="G84" i="42" s="1"/>
  <c r="I84" i="42" s="1"/>
  <c r="H531" i="42"/>
  <c r="H529" i="42"/>
  <c r="H528" i="42"/>
  <c r="H526" i="42"/>
  <c r="H524" i="42"/>
  <c r="H523" i="42"/>
  <c r="H522" i="42"/>
  <c r="H520" i="42"/>
  <c r="H519" i="42"/>
  <c r="H518" i="42"/>
  <c r="H517" i="42"/>
  <c r="H516" i="42"/>
  <c r="H533" i="42" s="1"/>
  <c r="G83" i="42" s="1"/>
  <c r="I83" i="42" s="1"/>
  <c r="H511" i="42"/>
  <c r="H509" i="42"/>
  <c r="H507" i="42"/>
  <c r="H505" i="42"/>
  <c r="H504" i="42"/>
  <c r="H502" i="42"/>
  <c r="H501" i="42"/>
  <c r="H500" i="42"/>
  <c r="H499" i="42"/>
  <c r="H498" i="42"/>
  <c r="H495" i="42"/>
  <c r="H494" i="42"/>
  <c r="H493" i="42"/>
  <c r="H492" i="42"/>
  <c r="H491" i="42"/>
  <c r="H490" i="42"/>
  <c r="H488" i="42"/>
  <c r="H487" i="42"/>
  <c r="H486" i="42"/>
  <c r="H485" i="42"/>
  <c r="H484" i="42"/>
  <c r="H513" i="42" s="1"/>
  <c r="G82" i="42" s="1"/>
  <c r="I82" i="42" s="1"/>
  <c r="H483" i="42"/>
  <c r="H479" i="42"/>
  <c r="H471" i="42"/>
  <c r="H465" i="42"/>
  <c r="H459" i="42"/>
  <c r="H457" i="42"/>
  <c r="H456" i="42"/>
  <c r="H455" i="42"/>
  <c r="H454" i="42"/>
  <c r="H453" i="42"/>
  <c r="H452" i="42"/>
  <c r="H451" i="42"/>
  <c r="H450" i="42"/>
  <c r="H449" i="42"/>
  <c r="H445" i="42"/>
  <c r="H473" i="42" s="1"/>
  <c r="G81" i="42" s="1"/>
  <c r="I81" i="42" s="1"/>
  <c r="H436" i="42"/>
  <c r="H435" i="42"/>
  <c r="H432" i="42"/>
  <c r="H431" i="42"/>
  <c r="H416" i="42"/>
  <c r="H411" i="42"/>
  <c r="H398" i="42"/>
  <c r="H395" i="42"/>
  <c r="H394" i="42"/>
  <c r="H393" i="42"/>
  <c r="H390" i="42"/>
  <c r="H388" i="42"/>
  <c r="H386" i="42"/>
  <c r="H384" i="42"/>
  <c r="H383" i="42"/>
  <c r="H381" i="42"/>
  <c r="H380" i="42"/>
  <c r="H378" i="42"/>
  <c r="H377" i="42"/>
  <c r="H375" i="42"/>
  <c r="H374" i="42"/>
  <c r="H373" i="42"/>
  <c r="H371" i="42"/>
  <c r="H370" i="42"/>
  <c r="H369" i="42"/>
  <c r="H367" i="42"/>
  <c r="H366" i="42"/>
  <c r="H365" i="42"/>
  <c r="H363" i="42"/>
  <c r="H362" i="42"/>
  <c r="H361" i="42"/>
  <c r="H359" i="42"/>
  <c r="H358" i="42"/>
  <c r="H357" i="42"/>
  <c r="H355" i="42"/>
  <c r="H354" i="42"/>
  <c r="H353" i="42"/>
  <c r="H351" i="42"/>
  <c r="H350" i="42"/>
  <c r="H349" i="42"/>
  <c r="H347" i="42"/>
  <c r="H346" i="42"/>
  <c r="H345" i="42"/>
  <c r="H343" i="42"/>
  <c r="H342" i="42"/>
  <c r="H341" i="42"/>
  <c r="H339" i="42"/>
  <c r="H338" i="42"/>
  <c r="H337" i="42"/>
  <c r="H335" i="42"/>
  <c r="H334" i="42"/>
  <c r="H333" i="42"/>
  <c r="H331" i="42"/>
  <c r="H330" i="42"/>
  <c r="H329" i="42"/>
  <c r="H440" i="42" s="1"/>
  <c r="G80" i="42" s="1"/>
  <c r="I80" i="42" s="1"/>
  <c r="H316" i="42"/>
  <c r="H313" i="42"/>
  <c r="H312" i="42"/>
  <c r="H309" i="42"/>
  <c r="H307" i="42"/>
  <c r="H306" i="42"/>
  <c r="H305" i="42"/>
  <c r="H304" i="42"/>
  <c r="H301" i="42"/>
  <c r="H300" i="42"/>
  <c r="H299" i="42"/>
  <c r="H298" i="42"/>
  <c r="H297" i="42"/>
  <c r="H295" i="42"/>
  <c r="H293" i="42"/>
  <c r="H292" i="42"/>
  <c r="H291" i="42"/>
  <c r="H290" i="42"/>
  <c r="H287" i="42"/>
  <c r="H285" i="42"/>
  <c r="H284" i="42"/>
  <c r="H283" i="42"/>
  <c r="H282" i="42"/>
  <c r="H279" i="42"/>
  <c r="H278" i="42"/>
  <c r="H277" i="42"/>
  <c r="H271" i="42"/>
  <c r="H267" i="42"/>
  <c r="H266" i="42"/>
  <c r="H265" i="42"/>
  <c r="H260" i="42"/>
  <c r="H257" i="42"/>
  <c r="H254" i="42"/>
  <c r="H253" i="42"/>
  <c r="H252" i="42"/>
  <c r="H251" i="42"/>
  <c r="H250" i="42"/>
  <c r="H249" i="42"/>
  <c r="H248" i="42"/>
  <c r="H247" i="42"/>
  <c r="H245" i="42"/>
  <c r="H321" i="42" s="1"/>
  <c r="G79" i="42" s="1"/>
  <c r="I79" i="42" s="1"/>
  <c r="H238" i="42"/>
  <c r="H237" i="42"/>
  <c r="H234" i="42"/>
  <c r="H233" i="42"/>
  <c r="H232" i="42"/>
  <c r="H231" i="42"/>
  <c r="H229" i="42"/>
  <c r="H228" i="42"/>
  <c r="H227" i="42"/>
  <c r="H226" i="42"/>
  <c r="H225" i="42"/>
  <c r="H224" i="42"/>
  <c r="H222" i="42"/>
  <c r="H220" i="42"/>
  <c r="H218" i="42"/>
  <c r="H212" i="42"/>
  <c r="H209" i="42"/>
  <c r="H208" i="42"/>
  <c r="H207" i="42"/>
  <c r="H206" i="42"/>
  <c r="H205" i="42"/>
  <c r="H204" i="42"/>
  <c r="H200" i="42"/>
  <c r="H199" i="42"/>
  <c r="H198" i="42"/>
  <c r="H197" i="42"/>
  <c r="H195" i="42"/>
  <c r="H192" i="42"/>
  <c r="H187" i="42"/>
  <c r="H179" i="42"/>
  <c r="H178" i="42"/>
  <c r="H176" i="42"/>
  <c r="H175" i="42"/>
  <c r="H161" i="42"/>
  <c r="G78" i="42" s="1"/>
  <c r="H146" i="42"/>
  <c r="H97" i="42"/>
  <c r="H76" i="42"/>
  <c r="H85" i="42" s="1"/>
  <c r="C72" i="42"/>
  <c r="C71" i="42"/>
  <c r="C70" i="42"/>
  <c r="C69" i="42"/>
  <c r="C68" i="42"/>
  <c r="C67" i="42"/>
  <c r="C66" i="42"/>
  <c r="C63" i="42"/>
  <c r="C60" i="42"/>
  <c r="C59" i="42"/>
  <c r="C58" i="42"/>
  <c r="C57" i="42"/>
  <c r="E53" i="42"/>
  <c r="C53" i="42"/>
  <c r="C52" i="42"/>
  <c r="E51" i="42"/>
  <c r="C51" i="42"/>
  <c r="E50" i="42"/>
  <c r="C50" i="42"/>
  <c r="E49" i="42"/>
  <c r="C49" i="42"/>
  <c r="E48" i="42"/>
  <c r="C48" i="42"/>
  <c r="H583" i="41"/>
  <c r="H582" i="41"/>
  <c r="H581" i="41"/>
  <c r="H580" i="41"/>
  <c r="H579" i="41"/>
  <c r="H578" i="41"/>
  <c r="H577" i="41"/>
  <c r="H576" i="41"/>
  <c r="H575" i="41"/>
  <c r="H574" i="41"/>
  <c r="H573" i="41"/>
  <c r="H572" i="41"/>
  <c r="H571" i="41"/>
  <c r="H570" i="41"/>
  <c r="H569" i="41"/>
  <c r="H568" i="41"/>
  <c r="H567" i="41"/>
  <c r="H566" i="41"/>
  <c r="H565" i="41"/>
  <c r="H564" i="41"/>
  <c r="H563" i="41"/>
  <c r="H560" i="41"/>
  <c r="H559" i="41"/>
  <c r="H558" i="41"/>
  <c r="H557" i="41"/>
  <c r="H556" i="41"/>
  <c r="H555" i="41"/>
  <c r="H554" i="41"/>
  <c r="H553" i="41"/>
  <c r="H552" i="41"/>
  <c r="H585" i="41" s="1"/>
  <c r="G95" i="41" s="1"/>
  <c r="H543" i="41"/>
  <c r="H542" i="41"/>
  <c r="H538" i="41"/>
  <c r="H537" i="41"/>
  <c r="H545" i="41" s="1"/>
  <c r="G84" i="41" s="1"/>
  <c r="I84" i="41" s="1"/>
  <c r="H531" i="41"/>
  <c r="H533" i="41" s="1"/>
  <c r="G83" i="41" s="1"/>
  <c r="I83" i="41" s="1"/>
  <c r="H529" i="41"/>
  <c r="H528" i="41"/>
  <c r="H526" i="41"/>
  <c r="H524" i="41"/>
  <c r="H523" i="41"/>
  <c r="H522" i="41"/>
  <c r="H520" i="41"/>
  <c r="H519" i="41"/>
  <c r="H518" i="41"/>
  <c r="H517" i="41"/>
  <c r="H516" i="41"/>
  <c r="H511" i="41"/>
  <c r="H509" i="41"/>
  <c r="H507" i="41"/>
  <c r="H505" i="41"/>
  <c r="H504" i="41"/>
  <c r="H502" i="41"/>
  <c r="H501" i="41"/>
  <c r="H500" i="41"/>
  <c r="H499" i="41"/>
  <c r="H498" i="41"/>
  <c r="H495" i="41"/>
  <c r="H494" i="41"/>
  <c r="H493" i="41"/>
  <c r="H492" i="41"/>
  <c r="H491" i="41"/>
  <c r="H490" i="41"/>
  <c r="H488" i="41"/>
  <c r="H487" i="41"/>
  <c r="H486" i="41"/>
  <c r="H485" i="41"/>
  <c r="H484" i="41"/>
  <c r="H483" i="41"/>
  <c r="H479" i="41"/>
  <c r="H513" i="41" s="1"/>
  <c r="G82" i="41" s="1"/>
  <c r="I82" i="41" s="1"/>
  <c r="H471" i="41"/>
  <c r="H465" i="41"/>
  <c r="H459" i="41"/>
  <c r="H457" i="41"/>
  <c r="H456" i="41"/>
  <c r="H455" i="41"/>
  <c r="H454" i="41"/>
  <c r="H453" i="41"/>
  <c r="H452" i="41"/>
  <c r="H451" i="41"/>
  <c r="H450" i="41"/>
  <c r="H449" i="41"/>
  <c r="H445" i="41"/>
  <c r="H473" i="41" s="1"/>
  <c r="G81" i="41" s="1"/>
  <c r="I81" i="41" s="1"/>
  <c r="H436" i="41"/>
  <c r="H435" i="41"/>
  <c r="H432" i="41"/>
  <c r="H431" i="41"/>
  <c r="H416" i="41"/>
  <c r="H411" i="41"/>
  <c r="H398" i="41"/>
  <c r="H395" i="41"/>
  <c r="H394" i="41"/>
  <c r="H393" i="41"/>
  <c r="H390" i="41"/>
  <c r="H388" i="41"/>
  <c r="H386" i="41"/>
  <c r="H384" i="41"/>
  <c r="H383" i="41"/>
  <c r="H381" i="41"/>
  <c r="H380" i="41"/>
  <c r="H378" i="41"/>
  <c r="H377" i="41"/>
  <c r="H375" i="41"/>
  <c r="H374" i="41"/>
  <c r="H373" i="41"/>
  <c r="H371" i="41"/>
  <c r="H370" i="41"/>
  <c r="H369" i="41"/>
  <c r="H367" i="41"/>
  <c r="H366" i="41"/>
  <c r="H365" i="41"/>
  <c r="H363" i="41"/>
  <c r="H362" i="41"/>
  <c r="H361" i="41"/>
  <c r="H359" i="41"/>
  <c r="H358" i="41"/>
  <c r="H357" i="41"/>
  <c r="H355" i="41"/>
  <c r="H354" i="41"/>
  <c r="H353" i="41"/>
  <c r="H351" i="41"/>
  <c r="H350" i="41"/>
  <c r="H349" i="41"/>
  <c r="H347" i="41"/>
  <c r="H346" i="41"/>
  <c r="H345" i="41"/>
  <c r="H343" i="41"/>
  <c r="H342" i="41"/>
  <c r="H341" i="41"/>
  <c r="H339" i="41"/>
  <c r="H338" i="41"/>
  <c r="H337" i="41"/>
  <c r="H335" i="41"/>
  <c r="H334" i="41"/>
  <c r="H333" i="41"/>
  <c r="H331" i="41"/>
  <c r="H330" i="41"/>
  <c r="H329" i="41"/>
  <c r="H440" i="41" s="1"/>
  <c r="G80" i="41" s="1"/>
  <c r="I80" i="41" s="1"/>
  <c r="H316" i="41"/>
  <c r="H313" i="41"/>
  <c r="H312" i="41"/>
  <c r="H309" i="41"/>
  <c r="H307" i="41"/>
  <c r="H306" i="41"/>
  <c r="H305" i="41"/>
  <c r="H304" i="41"/>
  <c r="H301" i="41"/>
  <c r="H300" i="41"/>
  <c r="H299" i="41"/>
  <c r="H298" i="41"/>
  <c r="H297" i="41"/>
  <c r="H295" i="41"/>
  <c r="H293" i="41"/>
  <c r="H292" i="41"/>
  <c r="H291" i="41"/>
  <c r="H290" i="41"/>
  <c r="H287" i="41"/>
  <c r="H285" i="41"/>
  <c r="H284" i="41"/>
  <c r="H283" i="41"/>
  <c r="H282" i="41"/>
  <c r="H279" i="41"/>
  <c r="H278" i="41"/>
  <c r="H277" i="41"/>
  <c r="H271" i="41"/>
  <c r="H267" i="41"/>
  <c r="H266" i="41"/>
  <c r="H265" i="41"/>
  <c r="H260" i="41"/>
  <c r="H257" i="41"/>
  <c r="H254" i="41"/>
  <c r="H253" i="41"/>
  <c r="H252" i="41"/>
  <c r="H251" i="41"/>
  <c r="H250" i="41"/>
  <c r="H249" i="41"/>
  <c r="H248" i="41"/>
  <c r="H247" i="41"/>
  <c r="H245" i="41"/>
  <c r="H321" i="41" s="1"/>
  <c r="G79" i="41" s="1"/>
  <c r="I79" i="41" s="1"/>
  <c r="H238" i="41"/>
  <c r="H237" i="41"/>
  <c r="H234" i="41"/>
  <c r="H233" i="41"/>
  <c r="H232" i="41"/>
  <c r="H231" i="41"/>
  <c r="H229" i="41"/>
  <c r="H228" i="41"/>
  <c r="H227" i="41"/>
  <c r="H226" i="41"/>
  <c r="H225" i="41"/>
  <c r="H224" i="41"/>
  <c r="H222" i="41"/>
  <c r="H220" i="41"/>
  <c r="H218" i="41"/>
  <c r="H212" i="41"/>
  <c r="H209" i="41"/>
  <c r="H208" i="41"/>
  <c r="H207" i="41"/>
  <c r="H206" i="41"/>
  <c r="H205" i="41"/>
  <c r="H204" i="41"/>
  <c r="H200" i="41"/>
  <c r="H199" i="41"/>
  <c r="H198" i="41"/>
  <c r="H197" i="41"/>
  <c r="H195" i="41"/>
  <c r="H192" i="41"/>
  <c r="H187" i="41"/>
  <c r="H179" i="41"/>
  <c r="H178" i="41"/>
  <c r="H176" i="41"/>
  <c r="H175" i="41"/>
  <c r="H161" i="41"/>
  <c r="G78" i="41" s="1"/>
  <c r="H146" i="41"/>
  <c r="H97" i="41"/>
  <c r="H76" i="41"/>
  <c r="H85" i="41" s="1"/>
  <c r="C72" i="41"/>
  <c r="C71" i="41"/>
  <c r="C70" i="41"/>
  <c r="C69" i="41"/>
  <c r="C68" i="41"/>
  <c r="C67" i="41"/>
  <c r="C66" i="41"/>
  <c r="C63" i="41"/>
  <c r="C60" i="41"/>
  <c r="C59" i="41"/>
  <c r="C58" i="41"/>
  <c r="C57" i="41"/>
  <c r="E53" i="41"/>
  <c r="C53" i="41"/>
  <c r="C52" i="41"/>
  <c r="E51" i="41"/>
  <c r="C51" i="41"/>
  <c r="E50" i="41"/>
  <c r="C50" i="41"/>
  <c r="E49" i="41"/>
  <c r="C49" i="41"/>
  <c r="E48" i="41"/>
  <c r="C48" i="41"/>
  <c r="H583" i="40"/>
  <c r="H582" i="40"/>
  <c r="H581" i="40"/>
  <c r="H580" i="40"/>
  <c r="H579" i="40"/>
  <c r="H578" i="40"/>
  <c r="H577" i="40"/>
  <c r="H576" i="40"/>
  <c r="H575" i="40"/>
  <c r="H574" i="40"/>
  <c r="H573" i="40"/>
  <c r="H572" i="40"/>
  <c r="H571" i="40"/>
  <c r="H570" i="40"/>
  <c r="H569" i="40"/>
  <c r="H568" i="40"/>
  <c r="H567" i="40"/>
  <c r="H566" i="40"/>
  <c r="H565" i="40"/>
  <c r="H564" i="40"/>
  <c r="H563" i="40"/>
  <c r="H560" i="40"/>
  <c r="H559" i="40"/>
  <c r="H558" i="40"/>
  <c r="H557" i="40"/>
  <c r="H556" i="40"/>
  <c r="H555" i="40"/>
  <c r="H554" i="40"/>
  <c r="H553" i="40"/>
  <c r="H552" i="40"/>
  <c r="H585" i="40" s="1"/>
  <c r="G95" i="40" s="1"/>
  <c r="H543" i="40"/>
  <c r="H542" i="40"/>
  <c r="H538" i="40"/>
  <c r="H537" i="40"/>
  <c r="H545" i="40" s="1"/>
  <c r="G84" i="40" s="1"/>
  <c r="I84" i="40" s="1"/>
  <c r="H531" i="40"/>
  <c r="H529" i="40"/>
  <c r="H528" i="40"/>
  <c r="H526" i="40"/>
  <c r="H524" i="40"/>
  <c r="H523" i="40"/>
  <c r="H522" i="40"/>
  <c r="H520" i="40"/>
  <c r="H519" i="40"/>
  <c r="H518" i="40"/>
  <c r="H517" i="40"/>
  <c r="H516" i="40"/>
  <c r="H533" i="40" s="1"/>
  <c r="G83" i="40" s="1"/>
  <c r="I83" i="40" s="1"/>
  <c r="H511" i="40"/>
  <c r="H509" i="40"/>
  <c r="H507" i="40"/>
  <c r="H505" i="40"/>
  <c r="H504" i="40"/>
  <c r="H502" i="40"/>
  <c r="H501" i="40"/>
  <c r="H500" i="40"/>
  <c r="H499" i="40"/>
  <c r="H498" i="40"/>
  <c r="H495" i="40"/>
  <c r="H494" i="40"/>
  <c r="H493" i="40"/>
  <c r="H492" i="40"/>
  <c r="H491" i="40"/>
  <c r="H490" i="40"/>
  <c r="H488" i="40"/>
  <c r="H487" i="40"/>
  <c r="H486" i="40"/>
  <c r="H485" i="40"/>
  <c r="H484" i="40"/>
  <c r="H513" i="40" s="1"/>
  <c r="G82" i="40" s="1"/>
  <c r="I82" i="40" s="1"/>
  <c r="H483" i="40"/>
  <c r="H479" i="40"/>
  <c r="H471" i="40"/>
  <c r="H465" i="40"/>
  <c r="H459" i="40"/>
  <c r="H457" i="40"/>
  <c r="H456" i="40"/>
  <c r="H455" i="40"/>
  <c r="H454" i="40"/>
  <c r="H453" i="40"/>
  <c r="H452" i="40"/>
  <c r="H451" i="40"/>
  <c r="H450" i="40"/>
  <c r="H449" i="40"/>
  <c r="H445" i="40"/>
  <c r="H473" i="40" s="1"/>
  <c r="G81" i="40" s="1"/>
  <c r="I81" i="40" s="1"/>
  <c r="H436" i="40"/>
  <c r="H435" i="40"/>
  <c r="H432" i="40"/>
  <c r="H431" i="40"/>
  <c r="H416" i="40"/>
  <c r="H411" i="40"/>
  <c r="H398" i="40"/>
  <c r="H395" i="40"/>
  <c r="H394" i="40"/>
  <c r="H393" i="40"/>
  <c r="H390" i="40"/>
  <c r="H388" i="40"/>
  <c r="H386" i="40"/>
  <c r="H384" i="40"/>
  <c r="H383" i="40"/>
  <c r="H381" i="40"/>
  <c r="H380" i="40"/>
  <c r="H378" i="40"/>
  <c r="H377" i="40"/>
  <c r="H375" i="40"/>
  <c r="H374" i="40"/>
  <c r="H373" i="40"/>
  <c r="H371" i="40"/>
  <c r="H370" i="40"/>
  <c r="H369" i="40"/>
  <c r="H367" i="40"/>
  <c r="H366" i="40"/>
  <c r="H365" i="40"/>
  <c r="H363" i="40"/>
  <c r="H362" i="40"/>
  <c r="H361" i="40"/>
  <c r="H359" i="40"/>
  <c r="H358" i="40"/>
  <c r="H357" i="40"/>
  <c r="H355" i="40"/>
  <c r="H354" i="40"/>
  <c r="H353" i="40"/>
  <c r="H351" i="40"/>
  <c r="H350" i="40"/>
  <c r="H349" i="40"/>
  <c r="H347" i="40"/>
  <c r="H346" i="40"/>
  <c r="H345" i="40"/>
  <c r="H343" i="40"/>
  <c r="H342" i="40"/>
  <c r="H341" i="40"/>
  <c r="H339" i="40"/>
  <c r="H338" i="40"/>
  <c r="H337" i="40"/>
  <c r="H335" i="40"/>
  <c r="H334" i="40"/>
  <c r="H333" i="40"/>
  <c r="H331" i="40"/>
  <c r="H330" i="40"/>
  <c r="H329" i="40"/>
  <c r="H440" i="40" s="1"/>
  <c r="G80" i="40" s="1"/>
  <c r="I80" i="40" s="1"/>
  <c r="H316" i="40"/>
  <c r="H313" i="40"/>
  <c r="H312" i="40"/>
  <c r="H309" i="40"/>
  <c r="H307" i="40"/>
  <c r="H306" i="40"/>
  <c r="H305" i="40"/>
  <c r="H304" i="40"/>
  <c r="H301" i="40"/>
  <c r="H300" i="40"/>
  <c r="H299" i="40"/>
  <c r="H298" i="40"/>
  <c r="H297" i="40"/>
  <c r="H295" i="40"/>
  <c r="H293" i="40"/>
  <c r="H292" i="40"/>
  <c r="H291" i="40"/>
  <c r="H290" i="40"/>
  <c r="H287" i="40"/>
  <c r="H285" i="40"/>
  <c r="H284" i="40"/>
  <c r="H283" i="40"/>
  <c r="H282" i="40"/>
  <c r="H279" i="40"/>
  <c r="H278" i="40"/>
  <c r="H277" i="40"/>
  <c r="H271" i="40"/>
  <c r="H267" i="40"/>
  <c r="H266" i="40"/>
  <c r="H265" i="40"/>
  <c r="H260" i="40"/>
  <c r="H257" i="40"/>
  <c r="H254" i="40"/>
  <c r="H253" i="40"/>
  <c r="H252" i="40"/>
  <c r="H251" i="40"/>
  <c r="H250" i="40"/>
  <c r="H249" i="40"/>
  <c r="H248" i="40"/>
  <c r="H247" i="40"/>
  <c r="H245" i="40"/>
  <c r="G79" i="40" s="1"/>
  <c r="I79" i="40" s="1"/>
  <c r="H238" i="40"/>
  <c r="H237" i="40"/>
  <c r="H234" i="40"/>
  <c r="H233" i="40"/>
  <c r="H232" i="40"/>
  <c r="H231" i="40"/>
  <c r="H229" i="40"/>
  <c r="H228" i="40"/>
  <c r="H227" i="40"/>
  <c r="H226" i="40"/>
  <c r="H225" i="40"/>
  <c r="H224" i="40"/>
  <c r="H222" i="40"/>
  <c r="H220" i="40"/>
  <c r="H218" i="40"/>
  <c r="H212" i="40"/>
  <c r="H209" i="40"/>
  <c r="H208" i="40"/>
  <c r="H207" i="40"/>
  <c r="H206" i="40"/>
  <c r="H205" i="40"/>
  <c r="H204" i="40"/>
  <c r="H200" i="40"/>
  <c r="H199" i="40"/>
  <c r="H198" i="40"/>
  <c r="H197" i="40"/>
  <c r="H195" i="40"/>
  <c r="H192" i="40"/>
  <c r="H187" i="40"/>
  <c r="H179" i="40"/>
  <c r="H178" i="40"/>
  <c r="H176" i="40"/>
  <c r="H175" i="40"/>
  <c r="H161" i="40"/>
  <c r="G78" i="40" s="1"/>
  <c r="H146" i="40"/>
  <c r="H97" i="40"/>
  <c r="H76" i="40"/>
  <c r="H85" i="40" s="1"/>
  <c r="C72" i="40"/>
  <c r="C71" i="40"/>
  <c r="C70" i="40"/>
  <c r="C69" i="40"/>
  <c r="C68" i="40"/>
  <c r="C67" i="40"/>
  <c r="C66" i="40"/>
  <c r="C63" i="40"/>
  <c r="C60" i="40"/>
  <c r="C59" i="40"/>
  <c r="C58" i="40"/>
  <c r="C57" i="40"/>
  <c r="E53" i="40"/>
  <c r="C53" i="40"/>
  <c r="C52" i="40"/>
  <c r="E51" i="40"/>
  <c r="C51" i="40"/>
  <c r="E50" i="40"/>
  <c r="C50" i="40"/>
  <c r="E49" i="40"/>
  <c r="C49" i="40"/>
  <c r="E48" i="40"/>
  <c r="C48" i="40"/>
  <c r="H583" i="39"/>
  <c r="H582" i="39"/>
  <c r="H581" i="39"/>
  <c r="H580" i="39"/>
  <c r="H579" i="39"/>
  <c r="H578" i="39"/>
  <c r="H577" i="39"/>
  <c r="H576" i="39"/>
  <c r="H575" i="39"/>
  <c r="H574" i="39"/>
  <c r="H573" i="39"/>
  <c r="H572" i="39"/>
  <c r="H571" i="39"/>
  <c r="H570" i="39"/>
  <c r="H569" i="39"/>
  <c r="H568" i="39"/>
  <c r="H567" i="39"/>
  <c r="H566" i="39"/>
  <c r="H565" i="39"/>
  <c r="H564" i="39"/>
  <c r="H563" i="39"/>
  <c r="H560" i="39"/>
  <c r="H559" i="39"/>
  <c r="H558" i="39"/>
  <c r="H557" i="39"/>
  <c r="H556" i="39"/>
  <c r="H555" i="39"/>
  <c r="H554" i="39"/>
  <c r="H553" i="39"/>
  <c r="H552" i="39"/>
  <c r="H585" i="39" s="1"/>
  <c r="G95" i="39" s="1"/>
  <c r="H543" i="39"/>
  <c r="H542" i="39"/>
  <c r="H538" i="39"/>
  <c r="H537" i="39"/>
  <c r="H545" i="39" s="1"/>
  <c r="G84" i="39" s="1"/>
  <c r="I84" i="39" s="1"/>
  <c r="H531" i="39"/>
  <c r="H529" i="39"/>
  <c r="H528" i="39"/>
  <c r="H526" i="39"/>
  <c r="H524" i="39"/>
  <c r="H523" i="39"/>
  <c r="H522" i="39"/>
  <c r="H520" i="39"/>
  <c r="H519" i="39"/>
  <c r="H518" i="39"/>
  <c r="H517" i="39"/>
  <c r="H516" i="39"/>
  <c r="H533" i="39" s="1"/>
  <c r="G83" i="39" s="1"/>
  <c r="I83" i="39" s="1"/>
  <c r="H511" i="39"/>
  <c r="H509" i="39"/>
  <c r="H507" i="39"/>
  <c r="H505" i="39"/>
  <c r="H504" i="39"/>
  <c r="H502" i="39"/>
  <c r="H501" i="39"/>
  <c r="H500" i="39"/>
  <c r="H499" i="39"/>
  <c r="H498" i="39"/>
  <c r="H495" i="39"/>
  <c r="H494" i="39"/>
  <c r="H493" i="39"/>
  <c r="H492" i="39"/>
  <c r="H491" i="39"/>
  <c r="H490" i="39"/>
  <c r="H488" i="39"/>
  <c r="H487" i="39"/>
  <c r="H486" i="39"/>
  <c r="H485" i="39"/>
  <c r="H484" i="39"/>
  <c r="H483" i="39"/>
  <c r="H479" i="39"/>
  <c r="H513" i="39" s="1"/>
  <c r="G82" i="39" s="1"/>
  <c r="I82" i="39" s="1"/>
  <c r="H471" i="39"/>
  <c r="H465" i="39"/>
  <c r="H459" i="39"/>
  <c r="H457" i="39"/>
  <c r="H456" i="39"/>
  <c r="H455" i="39"/>
  <c r="H454" i="39"/>
  <c r="H453" i="39"/>
  <c r="H452" i="39"/>
  <c r="H451" i="39"/>
  <c r="H450" i="39"/>
  <c r="H449" i="39"/>
  <c r="H445" i="39"/>
  <c r="H473" i="39" s="1"/>
  <c r="G81" i="39" s="1"/>
  <c r="I81" i="39" s="1"/>
  <c r="H436" i="39"/>
  <c r="H435" i="39"/>
  <c r="H432" i="39"/>
  <c r="H431" i="39"/>
  <c r="H416" i="39"/>
  <c r="H411" i="39"/>
  <c r="H398" i="39"/>
  <c r="H395" i="39"/>
  <c r="H394" i="39"/>
  <c r="H393" i="39"/>
  <c r="H390" i="39"/>
  <c r="H388" i="39"/>
  <c r="H386" i="39"/>
  <c r="H384" i="39"/>
  <c r="H383" i="39"/>
  <c r="H381" i="39"/>
  <c r="H380" i="39"/>
  <c r="H378" i="39"/>
  <c r="H377" i="39"/>
  <c r="H375" i="39"/>
  <c r="H374" i="39"/>
  <c r="H373" i="39"/>
  <c r="H371" i="39"/>
  <c r="H370" i="39"/>
  <c r="H369" i="39"/>
  <c r="H367" i="39"/>
  <c r="H366" i="39"/>
  <c r="H365" i="39"/>
  <c r="H363" i="39"/>
  <c r="H362" i="39"/>
  <c r="H361" i="39"/>
  <c r="H359" i="39"/>
  <c r="H358" i="39"/>
  <c r="H357" i="39"/>
  <c r="H355" i="39"/>
  <c r="H354" i="39"/>
  <c r="H353" i="39"/>
  <c r="H351" i="39"/>
  <c r="H350" i="39"/>
  <c r="H349" i="39"/>
  <c r="H347" i="39"/>
  <c r="H346" i="39"/>
  <c r="H345" i="39"/>
  <c r="H343" i="39"/>
  <c r="H342" i="39"/>
  <c r="H341" i="39"/>
  <c r="H339" i="39"/>
  <c r="H338" i="39"/>
  <c r="H337" i="39"/>
  <c r="H335" i="39"/>
  <c r="H334" i="39"/>
  <c r="H333" i="39"/>
  <c r="H331" i="39"/>
  <c r="H330" i="39"/>
  <c r="H329" i="39"/>
  <c r="H440" i="39" s="1"/>
  <c r="G80" i="39" s="1"/>
  <c r="I80" i="39" s="1"/>
  <c r="H316" i="39"/>
  <c r="H313" i="39"/>
  <c r="H312" i="39"/>
  <c r="H309" i="39"/>
  <c r="H307" i="39"/>
  <c r="H306" i="39"/>
  <c r="H305" i="39"/>
  <c r="H304" i="39"/>
  <c r="H301" i="39"/>
  <c r="H300" i="39"/>
  <c r="H299" i="39"/>
  <c r="H298" i="39"/>
  <c r="H297" i="39"/>
  <c r="H295" i="39"/>
  <c r="H293" i="39"/>
  <c r="H292" i="39"/>
  <c r="H291" i="39"/>
  <c r="H290" i="39"/>
  <c r="H287" i="39"/>
  <c r="H285" i="39"/>
  <c r="H284" i="39"/>
  <c r="H283" i="39"/>
  <c r="H282" i="39"/>
  <c r="H279" i="39"/>
  <c r="H278" i="39"/>
  <c r="H277" i="39"/>
  <c r="H271" i="39"/>
  <c r="H267" i="39"/>
  <c r="H266" i="39"/>
  <c r="H265" i="39"/>
  <c r="H260" i="39"/>
  <c r="H257" i="39"/>
  <c r="H254" i="39"/>
  <c r="H253" i="39"/>
  <c r="H252" i="39"/>
  <c r="H251" i="39"/>
  <c r="H250" i="39"/>
  <c r="H249" i="39"/>
  <c r="H248" i="39"/>
  <c r="H247" i="39"/>
  <c r="H245" i="39"/>
  <c r="H321" i="39" s="1"/>
  <c r="G79" i="39" s="1"/>
  <c r="I79" i="39" s="1"/>
  <c r="H238" i="39"/>
  <c r="H237" i="39"/>
  <c r="H234" i="39"/>
  <c r="H233" i="39"/>
  <c r="H232" i="39"/>
  <c r="H231" i="39"/>
  <c r="H229" i="39"/>
  <c r="H228" i="39"/>
  <c r="H227" i="39"/>
  <c r="H226" i="39"/>
  <c r="H225" i="39"/>
  <c r="H224" i="39"/>
  <c r="H222" i="39"/>
  <c r="H220" i="39"/>
  <c r="H218" i="39"/>
  <c r="H212" i="39"/>
  <c r="H209" i="39"/>
  <c r="H208" i="39"/>
  <c r="H207" i="39"/>
  <c r="H206" i="39"/>
  <c r="H205" i="39"/>
  <c r="H204" i="39"/>
  <c r="H200" i="39"/>
  <c r="H199" i="39"/>
  <c r="H198" i="39"/>
  <c r="H197" i="39"/>
  <c r="H195" i="39"/>
  <c r="H192" i="39"/>
  <c r="H187" i="39"/>
  <c r="H179" i="39"/>
  <c r="H178" i="39"/>
  <c r="H176" i="39"/>
  <c r="H175" i="39"/>
  <c r="H161" i="39"/>
  <c r="G78" i="39" s="1"/>
  <c r="H146" i="39"/>
  <c r="H97" i="39"/>
  <c r="H76" i="39"/>
  <c r="H85" i="39" s="1"/>
  <c r="C72" i="39"/>
  <c r="C71" i="39"/>
  <c r="C70" i="39"/>
  <c r="C69" i="39"/>
  <c r="C68" i="39"/>
  <c r="C67" i="39"/>
  <c r="C66" i="39"/>
  <c r="C63" i="39"/>
  <c r="C60" i="39"/>
  <c r="C59" i="39"/>
  <c r="C58" i="39"/>
  <c r="C57" i="39"/>
  <c r="E53" i="39"/>
  <c r="C53" i="39"/>
  <c r="C52" i="39"/>
  <c r="E51" i="39"/>
  <c r="C51" i="39"/>
  <c r="E50" i="39"/>
  <c r="C50" i="39"/>
  <c r="E49" i="39"/>
  <c r="C49" i="39"/>
  <c r="E48" i="39"/>
  <c r="C48" i="39"/>
  <c r="H583" i="38"/>
  <c r="H582" i="38"/>
  <c r="H581" i="38"/>
  <c r="H580" i="38"/>
  <c r="H579" i="38"/>
  <c r="H578" i="38"/>
  <c r="H577" i="38"/>
  <c r="H576" i="38"/>
  <c r="H575" i="38"/>
  <c r="H574" i="38"/>
  <c r="H573" i="38"/>
  <c r="H572" i="38"/>
  <c r="H571" i="38"/>
  <c r="H570" i="38"/>
  <c r="H569" i="38"/>
  <c r="H568" i="38"/>
  <c r="H567" i="38"/>
  <c r="H566" i="38"/>
  <c r="H565" i="38"/>
  <c r="H564" i="38"/>
  <c r="H563" i="38"/>
  <c r="H560" i="38"/>
  <c r="H559" i="38"/>
  <c r="H558" i="38"/>
  <c r="H557" i="38"/>
  <c r="H556" i="38"/>
  <c r="H555" i="38"/>
  <c r="H554" i="38"/>
  <c r="H553" i="38"/>
  <c r="H552" i="38"/>
  <c r="H585" i="38" s="1"/>
  <c r="G95" i="38" s="1"/>
  <c r="H543" i="38"/>
  <c r="H542" i="38"/>
  <c r="H538" i="38"/>
  <c r="H545" i="38" s="1"/>
  <c r="G84" i="38" s="1"/>
  <c r="I84" i="38" s="1"/>
  <c r="H537" i="38"/>
  <c r="H531" i="38"/>
  <c r="H533" i="38" s="1"/>
  <c r="G83" i="38" s="1"/>
  <c r="I83" i="38" s="1"/>
  <c r="H529" i="38"/>
  <c r="H528" i="38"/>
  <c r="H526" i="38"/>
  <c r="H524" i="38"/>
  <c r="H523" i="38"/>
  <c r="H522" i="38"/>
  <c r="H520" i="38"/>
  <c r="H519" i="38"/>
  <c r="H518" i="38"/>
  <c r="H517" i="38"/>
  <c r="H516" i="38"/>
  <c r="H511" i="38"/>
  <c r="H509" i="38"/>
  <c r="H507" i="38"/>
  <c r="H505" i="38"/>
  <c r="H504" i="38"/>
  <c r="H502" i="38"/>
  <c r="H501" i="38"/>
  <c r="H500" i="38"/>
  <c r="H499" i="38"/>
  <c r="H498" i="38"/>
  <c r="H495" i="38"/>
  <c r="H494" i="38"/>
  <c r="H493" i="38"/>
  <c r="H492" i="38"/>
  <c r="H491" i="38"/>
  <c r="H490" i="38"/>
  <c r="H488" i="38"/>
  <c r="H487" i="38"/>
  <c r="H486" i="38"/>
  <c r="H485" i="38"/>
  <c r="H484" i="38"/>
  <c r="H483" i="38"/>
  <c r="H479" i="38"/>
  <c r="H513" i="38" s="1"/>
  <c r="G82" i="38" s="1"/>
  <c r="I82" i="38" s="1"/>
  <c r="H471" i="38"/>
  <c r="H465" i="38"/>
  <c r="H459" i="38"/>
  <c r="H457" i="38"/>
  <c r="H456" i="38"/>
  <c r="H455" i="38"/>
  <c r="H454" i="38"/>
  <c r="H453" i="38"/>
  <c r="H452" i="38"/>
  <c r="H451" i="38"/>
  <c r="H450" i="38"/>
  <c r="H449" i="38"/>
  <c r="H445" i="38"/>
  <c r="H473" i="38" s="1"/>
  <c r="G81" i="38" s="1"/>
  <c r="I81" i="38" s="1"/>
  <c r="H436" i="38"/>
  <c r="H435" i="38"/>
  <c r="H432" i="38"/>
  <c r="H431" i="38"/>
  <c r="H416" i="38"/>
  <c r="H411" i="38"/>
  <c r="H398" i="38"/>
  <c r="H395" i="38"/>
  <c r="H394" i="38"/>
  <c r="H393" i="38"/>
  <c r="H390" i="38"/>
  <c r="H388" i="38"/>
  <c r="H386" i="38"/>
  <c r="H384" i="38"/>
  <c r="H383" i="38"/>
  <c r="H381" i="38"/>
  <c r="H380" i="38"/>
  <c r="H378" i="38"/>
  <c r="H377" i="38"/>
  <c r="H375" i="38"/>
  <c r="H374" i="38"/>
  <c r="H373" i="38"/>
  <c r="H371" i="38"/>
  <c r="H370" i="38"/>
  <c r="H369" i="38"/>
  <c r="H367" i="38"/>
  <c r="H366" i="38"/>
  <c r="H365" i="38"/>
  <c r="H363" i="38"/>
  <c r="H362" i="38"/>
  <c r="H361" i="38"/>
  <c r="H359" i="38"/>
  <c r="H358" i="38"/>
  <c r="H357" i="38"/>
  <c r="H355" i="38"/>
  <c r="H354" i="38"/>
  <c r="H353" i="38"/>
  <c r="H351" i="38"/>
  <c r="H350" i="38"/>
  <c r="H349" i="38"/>
  <c r="H347" i="38"/>
  <c r="H346" i="38"/>
  <c r="H345" i="38"/>
  <c r="H343" i="38"/>
  <c r="H342" i="38"/>
  <c r="H341" i="38"/>
  <c r="H339" i="38"/>
  <c r="H338" i="38"/>
  <c r="H337" i="38"/>
  <c r="H335" i="38"/>
  <c r="H334" i="38"/>
  <c r="H333" i="38"/>
  <c r="H331" i="38"/>
  <c r="H330" i="38"/>
  <c r="H329" i="38"/>
  <c r="H440" i="38" s="1"/>
  <c r="G80" i="38" s="1"/>
  <c r="I80" i="38" s="1"/>
  <c r="H316" i="38"/>
  <c r="H313" i="38"/>
  <c r="H312" i="38"/>
  <c r="H309" i="38"/>
  <c r="H307" i="38"/>
  <c r="H306" i="38"/>
  <c r="H305" i="38"/>
  <c r="H304" i="38"/>
  <c r="H301" i="38"/>
  <c r="H300" i="38"/>
  <c r="H299" i="38"/>
  <c r="H298" i="38"/>
  <c r="H297" i="38"/>
  <c r="H295" i="38"/>
  <c r="H293" i="38"/>
  <c r="H292" i="38"/>
  <c r="H291" i="38"/>
  <c r="H290" i="38"/>
  <c r="H287" i="38"/>
  <c r="H285" i="38"/>
  <c r="H284" i="38"/>
  <c r="H283" i="38"/>
  <c r="H282" i="38"/>
  <c r="H279" i="38"/>
  <c r="H278" i="38"/>
  <c r="H277" i="38"/>
  <c r="H271" i="38"/>
  <c r="H267" i="38"/>
  <c r="H266" i="38"/>
  <c r="H265" i="38"/>
  <c r="H260" i="38"/>
  <c r="H257" i="38"/>
  <c r="H254" i="38"/>
  <c r="H253" i="38"/>
  <c r="H252" i="38"/>
  <c r="H251" i="38"/>
  <c r="H250" i="38"/>
  <c r="H249" i="38"/>
  <c r="H248" i="38"/>
  <c r="H247" i="38"/>
  <c r="H245" i="38"/>
  <c r="H321" i="38" s="1"/>
  <c r="G79" i="38" s="1"/>
  <c r="I79" i="38" s="1"/>
  <c r="H238" i="38"/>
  <c r="H237" i="38"/>
  <c r="H234" i="38"/>
  <c r="H233" i="38"/>
  <c r="H232" i="38"/>
  <c r="H231" i="38"/>
  <c r="H229" i="38"/>
  <c r="H228" i="38"/>
  <c r="H227" i="38"/>
  <c r="H226" i="38"/>
  <c r="H225" i="38"/>
  <c r="H224" i="38"/>
  <c r="H222" i="38"/>
  <c r="H220" i="38"/>
  <c r="H218" i="38"/>
  <c r="H212" i="38"/>
  <c r="H209" i="38"/>
  <c r="H208" i="38"/>
  <c r="H207" i="38"/>
  <c r="H206" i="38"/>
  <c r="H205" i="38"/>
  <c r="H204" i="38"/>
  <c r="H200" i="38"/>
  <c r="H199" i="38"/>
  <c r="H198" i="38"/>
  <c r="H197" i="38"/>
  <c r="H195" i="38"/>
  <c r="H192" i="38"/>
  <c r="H187" i="38"/>
  <c r="H179" i="38"/>
  <c r="H178" i="38"/>
  <c r="H176" i="38"/>
  <c r="G78" i="38" s="1"/>
  <c r="H175" i="38"/>
  <c r="H161" i="38"/>
  <c r="H146" i="38"/>
  <c r="H97" i="38"/>
  <c r="H76" i="38"/>
  <c r="H85" i="38" s="1"/>
  <c r="C72" i="38"/>
  <c r="C71" i="38"/>
  <c r="C70" i="38"/>
  <c r="C69" i="38"/>
  <c r="C68" i="38"/>
  <c r="C67" i="38"/>
  <c r="C66" i="38"/>
  <c r="C63" i="38"/>
  <c r="C60" i="38"/>
  <c r="C59" i="38"/>
  <c r="C58" i="38"/>
  <c r="C57" i="38"/>
  <c r="E53" i="38"/>
  <c r="C53" i="38"/>
  <c r="C52" i="38"/>
  <c r="E51" i="38"/>
  <c r="C51" i="38"/>
  <c r="E50" i="38"/>
  <c r="C50" i="38"/>
  <c r="E49" i="38"/>
  <c r="C49" i="38"/>
  <c r="E48" i="38"/>
  <c r="C48" i="38"/>
  <c r="H583" i="37"/>
  <c r="H582" i="37"/>
  <c r="H581" i="37"/>
  <c r="H580" i="37"/>
  <c r="H579" i="37"/>
  <c r="H578" i="37"/>
  <c r="H577" i="37"/>
  <c r="H576" i="37"/>
  <c r="H575" i="37"/>
  <c r="H574" i="37"/>
  <c r="H573" i="37"/>
  <c r="H572" i="37"/>
  <c r="H571" i="37"/>
  <c r="H570" i="37"/>
  <c r="H569" i="37"/>
  <c r="H568" i="37"/>
  <c r="H567" i="37"/>
  <c r="H566" i="37"/>
  <c r="H565" i="37"/>
  <c r="H564" i="37"/>
  <c r="H563" i="37"/>
  <c r="H560" i="37"/>
  <c r="H559" i="37"/>
  <c r="H558" i="37"/>
  <c r="H557" i="37"/>
  <c r="H556" i="37"/>
  <c r="H555" i="37"/>
  <c r="H554" i="37"/>
  <c r="H553" i="37"/>
  <c r="H552" i="37"/>
  <c r="H585" i="37" s="1"/>
  <c r="G95" i="37" s="1"/>
  <c r="H543" i="37"/>
  <c r="H542" i="37"/>
  <c r="H538" i="37"/>
  <c r="H537" i="37"/>
  <c r="H545" i="37" s="1"/>
  <c r="G84" i="37" s="1"/>
  <c r="I84" i="37" s="1"/>
  <c r="H531" i="37"/>
  <c r="H533" i="37" s="1"/>
  <c r="G83" i="37" s="1"/>
  <c r="I83" i="37" s="1"/>
  <c r="H529" i="37"/>
  <c r="H528" i="37"/>
  <c r="H526" i="37"/>
  <c r="H524" i="37"/>
  <c r="H523" i="37"/>
  <c r="H522" i="37"/>
  <c r="H520" i="37"/>
  <c r="H519" i="37"/>
  <c r="H518" i="37"/>
  <c r="H517" i="37"/>
  <c r="H516" i="37"/>
  <c r="H511" i="37"/>
  <c r="H509" i="37"/>
  <c r="H507" i="37"/>
  <c r="H505" i="37"/>
  <c r="H504" i="37"/>
  <c r="H502" i="37"/>
  <c r="H501" i="37"/>
  <c r="H500" i="37"/>
  <c r="H499" i="37"/>
  <c r="H498" i="37"/>
  <c r="H495" i="37"/>
  <c r="H494" i="37"/>
  <c r="H493" i="37"/>
  <c r="H492" i="37"/>
  <c r="H491" i="37"/>
  <c r="H490" i="37"/>
  <c r="H488" i="37"/>
  <c r="H487" i="37"/>
  <c r="H486" i="37"/>
  <c r="H485" i="37"/>
  <c r="H484" i="37"/>
  <c r="H483" i="37"/>
  <c r="H479" i="37"/>
  <c r="H513" i="37" s="1"/>
  <c r="G82" i="37" s="1"/>
  <c r="I82" i="37" s="1"/>
  <c r="H471" i="37"/>
  <c r="H465" i="37"/>
  <c r="H459" i="37"/>
  <c r="H457" i="37"/>
  <c r="H456" i="37"/>
  <c r="H455" i="37"/>
  <c r="H454" i="37"/>
  <c r="H453" i="37"/>
  <c r="H452" i="37"/>
  <c r="H451" i="37"/>
  <c r="H450" i="37"/>
  <c r="H449" i="37"/>
  <c r="H445" i="37"/>
  <c r="H473" i="37" s="1"/>
  <c r="G81" i="37" s="1"/>
  <c r="I81" i="37" s="1"/>
  <c r="H436" i="37"/>
  <c r="H435" i="37"/>
  <c r="H432" i="37"/>
  <c r="H431" i="37"/>
  <c r="H416" i="37"/>
  <c r="H411" i="37"/>
  <c r="H398" i="37"/>
  <c r="H395" i="37"/>
  <c r="H394" i="37"/>
  <c r="H393" i="37"/>
  <c r="H390" i="37"/>
  <c r="H388" i="37"/>
  <c r="H386" i="37"/>
  <c r="H384" i="37"/>
  <c r="H383" i="37"/>
  <c r="H381" i="37"/>
  <c r="H380" i="37"/>
  <c r="H378" i="37"/>
  <c r="H377" i="37"/>
  <c r="H375" i="37"/>
  <c r="H374" i="37"/>
  <c r="H373" i="37"/>
  <c r="H371" i="37"/>
  <c r="H370" i="37"/>
  <c r="H369" i="37"/>
  <c r="H367" i="37"/>
  <c r="H366" i="37"/>
  <c r="H365" i="37"/>
  <c r="H363" i="37"/>
  <c r="H362" i="37"/>
  <c r="H361" i="37"/>
  <c r="H359" i="37"/>
  <c r="H358" i="37"/>
  <c r="H357" i="37"/>
  <c r="H355" i="37"/>
  <c r="H354" i="37"/>
  <c r="H353" i="37"/>
  <c r="H351" i="37"/>
  <c r="H350" i="37"/>
  <c r="H349" i="37"/>
  <c r="H347" i="37"/>
  <c r="H346" i="37"/>
  <c r="H345" i="37"/>
  <c r="H343" i="37"/>
  <c r="H342" i="37"/>
  <c r="H341" i="37"/>
  <c r="H339" i="37"/>
  <c r="H338" i="37"/>
  <c r="H337" i="37"/>
  <c r="H335" i="37"/>
  <c r="H334" i="37"/>
  <c r="H333" i="37"/>
  <c r="H331" i="37"/>
  <c r="H330" i="37"/>
  <c r="H329" i="37"/>
  <c r="H440" i="37" s="1"/>
  <c r="G80" i="37" s="1"/>
  <c r="I80" i="37" s="1"/>
  <c r="H316" i="37"/>
  <c r="H313" i="37"/>
  <c r="H312" i="37"/>
  <c r="H309" i="37"/>
  <c r="H307" i="37"/>
  <c r="H306" i="37"/>
  <c r="H305" i="37"/>
  <c r="H304" i="37"/>
  <c r="H301" i="37"/>
  <c r="H300" i="37"/>
  <c r="H299" i="37"/>
  <c r="H298" i="37"/>
  <c r="H297" i="37"/>
  <c r="H295" i="37"/>
  <c r="H293" i="37"/>
  <c r="H292" i="37"/>
  <c r="H291" i="37"/>
  <c r="H290" i="37"/>
  <c r="H287" i="37"/>
  <c r="H285" i="37"/>
  <c r="H284" i="37"/>
  <c r="H283" i="37"/>
  <c r="H282" i="37"/>
  <c r="H279" i="37"/>
  <c r="H278" i="37"/>
  <c r="H277" i="37"/>
  <c r="H271" i="37"/>
  <c r="H267" i="37"/>
  <c r="H266" i="37"/>
  <c r="H265" i="37"/>
  <c r="H260" i="37"/>
  <c r="H257" i="37"/>
  <c r="H254" i="37"/>
  <c r="H253" i="37"/>
  <c r="H252" i="37"/>
  <c r="H251" i="37"/>
  <c r="H250" i="37"/>
  <c r="H249" i="37"/>
  <c r="H248" i="37"/>
  <c r="H247" i="37"/>
  <c r="H245" i="37"/>
  <c r="H321" i="37" s="1"/>
  <c r="G79" i="37" s="1"/>
  <c r="I79" i="37" s="1"/>
  <c r="H238" i="37"/>
  <c r="H237" i="37"/>
  <c r="H234" i="37"/>
  <c r="H233" i="37"/>
  <c r="H232" i="37"/>
  <c r="H231" i="37"/>
  <c r="H229" i="37"/>
  <c r="H228" i="37"/>
  <c r="H227" i="37"/>
  <c r="H226" i="37"/>
  <c r="H225" i="37"/>
  <c r="H224" i="37"/>
  <c r="H222" i="37"/>
  <c r="H220" i="37"/>
  <c r="H218" i="37"/>
  <c r="H212" i="37"/>
  <c r="H209" i="37"/>
  <c r="H208" i="37"/>
  <c r="H207" i="37"/>
  <c r="H206" i="37"/>
  <c r="H205" i="37"/>
  <c r="H204" i="37"/>
  <c r="H200" i="37"/>
  <c r="H199" i="37"/>
  <c r="H198" i="37"/>
  <c r="H197" i="37"/>
  <c r="H195" i="37"/>
  <c r="H192" i="37"/>
  <c r="H187" i="37"/>
  <c r="H179" i="37"/>
  <c r="H178" i="37"/>
  <c r="H176" i="37"/>
  <c r="H175" i="37"/>
  <c r="H161" i="37"/>
  <c r="G78" i="37" s="1"/>
  <c r="H146" i="37"/>
  <c r="H97" i="37"/>
  <c r="H76" i="37"/>
  <c r="H85" i="37" s="1"/>
  <c r="C72" i="37"/>
  <c r="C71" i="37"/>
  <c r="C70" i="37"/>
  <c r="C69" i="37"/>
  <c r="C68" i="37"/>
  <c r="C67" i="37"/>
  <c r="C66" i="37"/>
  <c r="C63" i="37"/>
  <c r="C60" i="37"/>
  <c r="C59" i="37"/>
  <c r="C58" i="37"/>
  <c r="C57" i="37"/>
  <c r="E53" i="37"/>
  <c r="C53" i="37"/>
  <c r="C52" i="37"/>
  <c r="E51" i="37"/>
  <c r="C51" i="37"/>
  <c r="E50" i="37"/>
  <c r="C50" i="37"/>
  <c r="E49" i="37"/>
  <c r="C49" i="37"/>
  <c r="E48" i="37"/>
  <c r="C48" i="37"/>
  <c r="H583" i="36"/>
  <c r="H582" i="36"/>
  <c r="H581" i="36"/>
  <c r="H580" i="36"/>
  <c r="H579" i="36"/>
  <c r="H578" i="36"/>
  <c r="H577" i="36"/>
  <c r="H576" i="36"/>
  <c r="H575" i="36"/>
  <c r="H574" i="36"/>
  <c r="H573" i="36"/>
  <c r="H572" i="36"/>
  <c r="H571" i="36"/>
  <c r="H570" i="36"/>
  <c r="H569" i="36"/>
  <c r="H568" i="36"/>
  <c r="H567" i="36"/>
  <c r="H566" i="36"/>
  <c r="H565" i="36"/>
  <c r="H564" i="36"/>
  <c r="H563" i="36"/>
  <c r="H560" i="36"/>
  <c r="H559" i="36"/>
  <c r="H558" i="36"/>
  <c r="H557" i="36"/>
  <c r="H556" i="36"/>
  <c r="H555" i="36"/>
  <c r="H554" i="36"/>
  <c r="H553" i="36"/>
  <c r="H552" i="36"/>
  <c r="H543" i="36"/>
  <c r="H542" i="36"/>
  <c r="H538" i="36"/>
  <c r="H537" i="36"/>
  <c r="H531" i="36"/>
  <c r="H529" i="36"/>
  <c r="H528" i="36"/>
  <c r="H526" i="36"/>
  <c r="H524" i="36"/>
  <c r="H523" i="36"/>
  <c r="H522" i="36"/>
  <c r="H520" i="36"/>
  <c r="H519" i="36"/>
  <c r="H518" i="36"/>
  <c r="H517" i="36"/>
  <c r="H516" i="36"/>
  <c r="H511" i="36"/>
  <c r="H509" i="36"/>
  <c r="H507" i="36"/>
  <c r="H505" i="36"/>
  <c r="H504" i="36"/>
  <c r="H502" i="36"/>
  <c r="H501" i="36"/>
  <c r="H500" i="36"/>
  <c r="H499" i="36"/>
  <c r="H498" i="36"/>
  <c r="H495" i="36"/>
  <c r="H494" i="36"/>
  <c r="H493" i="36"/>
  <c r="H492" i="36"/>
  <c r="H491" i="36"/>
  <c r="H490" i="36"/>
  <c r="H488" i="36"/>
  <c r="H487" i="36"/>
  <c r="H486" i="36"/>
  <c r="H485" i="36"/>
  <c r="H484" i="36"/>
  <c r="H483" i="36"/>
  <c r="H479" i="36"/>
  <c r="H471" i="36"/>
  <c r="H465" i="36"/>
  <c r="H459" i="36"/>
  <c r="H457" i="36"/>
  <c r="H456" i="36"/>
  <c r="H455" i="36"/>
  <c r="H454" i="36"/>
  <c r="H453" i="36"/>
  <c r="H452" i="36"/>
  <c r="H451" i="36"/>
  <c r="H450" i="36"/>
  <c r="H449" i="36"/>
  <c r="H445" i="36"/>
  <c r="H436" i="36"/>
  <c r="H435" i="36"/>
  <c r="H432" i="36"/>
  <c r="H431" i="36"/>
  <c r="H416" i="36"/>
  <c r="H411" i="36"/>
  <c r="H398" i="36"/>
  <c r="H395" i="36"/>
  <c r="H394" i="36"/>
  <c r="H393" i="36"/>
  <c r="H390" i="36"/>
  <c r="H388" i="36"/>
  <c r="H386" i="36"/>
  <c r="H384" i="36"/>
  <c r="H383" i="36"/>
  <c r="H381" i="36"/>
  <c r="H380" i="36"/>
  <c r="H378" i="36"/>
  <c r="H377" i="36"/>
  <c r="H375" i="36"/>
  <c r="H374" i="36"/>
  <c r="H373" i="36"/>
  <c r="H371" i="36"/>
  <c r="H370" i="36"/>
  <c r="H369" i="36"/>
  <c r="H367" i="36"/>
  <c r="H366" i="36"/>
  <c r="H365" i="36"/>
  <c r="H363" i="36"/>
  <c r="H362" i="36"/>
  <c r="H361" i="36"/>
  <c r="H359" i="36"/>
  <c r="H358" i="36"/>
  <c r="H357" i="36"/>
  <c r="H355" i="36"/>
  <c r="H354" i="36"/>
  <c r="H353" i="36"/>
  <c r="H351" i="36"/>
  <c r="H350" i="36"/>
  <c r="H349" i="36"/>
  <c r="H347" i="36"/>
  <c r="H346" i="36"/>
  <c r="H345" i="36"/>
  <c r="H343" i="36"/>
  <c r="H342" i="36"/>
  <c r="H341" i="36"/>
  <c r="H339" i="36"/>
  <c r="H338" i="36"/>
  <c r="H337" i="36"/>
  <c r="H335" i="36"/>
  <c r="H334" i="36"/>
  <c r="H333" i="36"/>
  <c r="H331" i="36"/>
  <c r="H330" i="36"/>
  <c r="H329" i="36"/>
  <c r="H316" i="36"/>
  <c r="H313" i="36"/>
  <c r="H312" i="36"/>
  <c r="H309" i="36"/>
  <c r="H307" i="36"/>
  <c r="H306" i="36"/>
  <c r="H305" i="36"/>
  <c r="H304" i="36"/>
  <c r="H301" i="36"/>
  <c r="H300" i="36"/>
  <c r="H299" i="36"/>
  <c r="H298" i="36"/>
  <c r="H297" i="36"/>
  <c r="H295" i="36"/>
  <c r="H293" i="36"/>
  <c r="H292" i="36"/>
  <c r="H291" i="36"/>
  <c r="H290" i="36"/>
  <c r="H287" i="36"/>
  <c r="H285" i="36"/>
  <c r="H284" i="36"/>
  <c r="H283" i="36"/>
  <c r="H282" i="36"/>
  <c r="H279" i="36"/>
  <c r="H278" i="36"/>
  <c r="H277" i="36"/>
  <c r="H271" i="36"/>
  <c r="H267" i="36"/>
  <c r="H266" i="36"/>
  <c r="H265" i="36"/>
  <c r="H260" i="36"/>
  <c r="H257" i="36"/>
  <c r="H254" i="36"/>
  <c r="H253" i="36"/>
  <c r="H252" i="36"/>
  <c r="H251" i="36"/>
  <c r="H250" i="36"/>
  <c r="H249" i="36"/>
  <c r="H248" i="36"/>
  <c r="H247" i="36"/>
  <c r="H245" i="36"/>
  <c r="H238" i="36"/>
  <c r="H237" i="36"/>
  <c r="H234" i="36"/>
  <c r="H233" i="36"/>
  <c r="H232" i="36"/>
  <c r="H231" i="36"/>
  <c r="H229" i="36"/>
  <c r="H228" i="36"/>
  <c r="H227" i="36"/>
  <c r="H226" i="36"/>
  <c r="H225" i="36"/>
  <c r="H224" i="36"/>
  <c r="H222" i="36"/>
  <c r="H220" i="36"/>
  <c r="H218" i="36"/>
  <c r="H212" i="36"/>
  <c r="H209" i="36"/>
  <c r="H208" i="36"/>
  <c r="H207" i="36"/>
  <c r="H206" i="36"/>
  <c r="H205" i="36"/>
  <c r="H204" i="36"/>
  <c r="H200" i="36"/>
  <c r="H199" i="36"/>
  <c r="H198" i="36"/>
  <c r="H197" i="36"/>
  <c r="H195" i="36"/>
  <c r="H192" i="36"/>
  <c r="H187" i="36"/>
  <c r="H179" i="36"/>
  <c r="H178" i="36"/>
  <c r="H176" i="36"/>
  <c r="H175" i="36"/>
  <c r="H161" i="36"/>
  <c r="H146" i="36"/>
  <c r="H240" i="36" s="1"/>
  <c r="H97" i="36"/>
  <c r="I162" i="16" s="1"/>
  <c r="H76" i="36"/>
  <c r="H85" i="36" s="1"/>
  <c r="C72" i="36"/>
  <c r="C71" i="36"/>
  <c r="C70" i="36"/>
  <c r="C69" i="36"/>
  <c r="C68" i="36"/>
  <c r="C67" i="36"/>
  <c r="C66" i="36"/>
  <c r="C63" i="36"/>
  <c r="C60" i="36"/>
  <c r="C59" i="36"/>
  <c r="C58" i="36"/>
  <c r="C57" i="36"/>
  <c r="E53" i="36"/>
  <c r="C53" i="36"/>
  <c r="C52" i="36"/>
  <c r="E51" i="36"/>
  <c r="C51" i="36"/>
  <c r="E50" i="36"/>
  <c r="C50" i="36"/>
  <c r="E49" i="36"/>
  <c r="C49" i="36"/>
  <c r="E48" i="36"/>
  <c r="C48" i="36"/>
  <c r="G78" i="49" l="1"/>
  <c r="G78" i="48"/>
  <c r="G85" i="48" s="1"/>
  <c r="G144" i="16"/>
  <c r="I150" i="16"/>
  <c r="H545" i="36"/>
  <c r="G84" i="36" s="1"/>
  <c r="I84" i="36" s="1"/>
  <c r="H440" i="36"/>
  <c r="G80" i="36" s="1"/>
  <c r="I80" i="36" s="1"/>
  <c r="H473" i="36"/>
  <c r="G81" i="36" s="1"/>
  <c r="I81" i="36" s="1"/>
  <c r="H533" i="36"/>
  <c r="G83" i="36" s="1"/>
  <c r="I83" i="36" s="1"/>
  <c r="H321" i="36"/>
  <c r="G79" i="36" s="1"/>
  <c r="I79" i="36" s="1"/>
  <c r="H513" i="36"/>
  <c r="G82" i="36" s="1"/>
  <c r="I82" i="36" s="1"/>
  <c r="H585" i="36"/>
  <c r="G95" i="36" s="1"/>
  <c r="G97" i="36" s="1"/>
  <c r="G78" i="36"/>
  <c r="I141" i="16"/>
  <c r="G97" i="49"/>
  <c r="I95" i="49"/>
  <c r="I78" i="49"/>
  <c r="G85" i="49"/>
  <c r="H87" i="49"/>
  <c r="H89" i="49" s="1"/>
  <c r="I78" i="48"/>
  <c r="G97" i="48"/>
  <c r="I95" i="48"/>
  <c r="H87" i="48"/>
  <c r="H89" i="48" s="1"/>
  <c r="I78" i="47"/>
  <c r="G85" i="47"/>
  <c r="G97" i="47"/>
  <c r="I95" i="47"/>
  <c r="H87" i="47"/>
  <c r="H89" i="47" s="1"/>
  <c r="H87" i="46"/>
  <c r="H89" i="46" s="1"/>
  <c r="I78" i="46"/>
  <c r="G85" i="46"/>
  <c r="G97" i="46"/>
  <c r="I95" i="46"/>
  <c r="I78" i="45"/>
  <c r="G85" i="45"/>
  <c r="H87" i="45"/>
  <c r="H89" i="45" s="1"/>
  <c r="G97" i="45"/>
  <c r="I95" i="45"/>
  <c r="G97" i="44"/>
  <c r="I95" i="44"/>
  <c r="H87" i="44"/>
  <c r="H89" i="44" s="1"/>
  <c r="I78" i="44"/>
  <c r="G85" i="44"/>
  <c r="H87" i="43"/>
  <c r="H89" i="43" s="1"/>
  <c r="G97" i="43"/>
  <c r="I95" i="43"/>
  <c r="I78" i="43"/>
  <c r="G85" i="43"/>
  <c r="H87" i="42"/>
  <c r="H89" i="42" s="1"/>
  <c r="G97" i="42"/>
  <c r="I95" i="42"/>
  <c r="I78" i="42"/>
  <c r="G85" i="42"/>
  <c r="H87" i="41"/>
  <c r="G97" i="41"/>
  <c r="I95" i="41"/>
  <c r="I78" i="41"/>
  <c r="G85" i="41"/>
  <c r="H87" i="40"/>
  <c r="H89" i="40" s="1"/>
  <c r="G97" i="40"/>
  <c r="I95" i="40"/>
  <c r="I78" i="40"/>
  <c r="G85" i="40"/>
  <c r="G97" i="39"/>
  <c r="I95" i="39"/>
  <c r="H87" i="39"/>
  <c r="H89" i="39" s="1"/>
  <c r="I78" i="39"/>
  <c r="G85" i="39"/>
  <c r="H87" i="38"/>
  <c r="H89" i="38" s="1"/>
  <c r="G97" i="38"/>
  <c r="I95" i="38"/>
  <c r="I78" i="38"/>
  <c r="G85" i="38"/>
  <c r="G97" i="37"/>
  <c r="I95" i="37"/>
  <c r="H87" i="37"/>
  <c r="H89" i="37" s="1"/>
  <c r="I78" i="37"/>
  <c r="G85" i="37"/>
  <c r="H87" i="36"/>
  <c r="H89" i="36" s="1"/>
  <c r="H436" i="1"/>
  <c r="H445" i="1"/>
  <c r="H435" i="1"/>
  <c r="H218" i="1"/>
  <c r="H146" i="1"/>
  <c r="H240" i="1" s="1"/>
  <c r="I154" i="16" l="1"/>
  <c r="H89" i="41"/>
  <c r="H91" i="41" s="1"/>
  <c r="H93" i="41" s="1"/>
  <c r="H99" i="41" s="1"/>
  <c r="I152" i="16"/>
  <c r="I95" i="36"/>
  <c r="G85" i="36"/>
  <c r="I78" i="36"/>
  <c r="H91" i="49"/>
  <c r="H93" i="49" s="1"/>
  <c r="H99" i="49" s="1"/>
  <c r="G87" i="49"/>
  <c r="H91" i="48"/>
  <c r="H93" i="48" s="1"/>
  <c r="H99" i="48" s="1"/>
  <c r="G87" i="48"/>
  <c r="G89" i="48" s="1"/>
  <c r="H91" i="47"/>
  <c r="H93" i="47" s="1"/>
  <c r="H99" i="47" s="1"/>
  <c r="G87" i="47"/>
  <c r="G89" i="47" s="1"/>
  <c r="H91" i="46"/>
  <c r="H93" i="46" s="1"/>
  <c r="H99" i="46" s="1"/>
  <c r="G87" i="46"/>
  <c r="G89" i="46" s="1"/>
  <c r="H91" i="45"/>
  <c r="H93" i="45" s="1"/>
  <c r="H99" i="45" s="1"/>
  <c r="G87" i="45"/>
  <c r="G89" i="45" s="1"/>
  <c r="G87" i="44"/>
  <c r="G89" i="44" s="1"/>
  <c r="H91" i="44"/>
  <c r="H93" i="44" s="1"/>
  <c r="H99" i="44" s="1"/>
  <c r="G87" i="43"/>
  <c r="G89" i="43" s="1"/>
  <c r="H91" i="43"/>
  <c r="H93" i="43" s="1"/>
  <c r="H99" i="43" s="1"/>
  <c r="G87" i="42"/>
  <c r="G89" i="42" s="1"/>
  <c r="H91" i="42"/>
  <c r="G87" i="41"/>
  <c r="G89" i="41" s="1"/>
  <c r="H91" i="40"/>
  <c r="H93" i="40" s="1"/>
  <c r="H99" i="40" s="1"/>
  <c r="G87" i="40"/>
  <c r="G89" i="40" s="1"/>
  <c r="H91" i="39"/>
  <c r="H93" i="39" s="1"/>
  <c r="H99" i="39" s="1"/>
  <c r="G87" i="39"/>
  <c r="G89" i="39" s="1"/>
  <c r="H91" i="38"/>
  <c r="H93" i="38" s="1"/>
  <c r="H99" i="38" s="1"/>
  <c r="G87" i="38"/>
  <c r="G89" i="38" s="1"/>
  <c r="H91" i="37"/>
  <c r="H93" i="37" s="1"/>
  <c r="H99" i="37" s="1"/>
  <c r="G87" i="37"/>
  <c r="G89" i="37" s="1"/>
  <c r="H91" i="36"/>
  <c r="H93" i="36" s="1"/>
  <c r="H99" i="36" s="1"/>
  <c r="G87" i="36"/>
  <c r="G89" i="36" s="1"/>
  <c r="H195" i="1"/>
  <c r="H227" i="1"/>
  <c r="H200" i="1"/>
  <c r="H198" i="1"/>
  <c r="H199" i="1"/>
  <c r="H220" i="1"/>
  <c r="H97" i="1"/>
  <c r="H175" i="1"/>
  <c r="G89" i="49" l="1"/>
  <c r="H93" i="42"/>
  <c r="I156" i="16"/>
  <c r="G91" i="49"/>
  <c r="G91" i="48"/>
  <c r="G93" i="48" s="1"/>
  <c r="G99" i="48" s="1"/>
  <c r="G91" i="47"/>
  <c r="G93" i="47" s="1"/>
  <c r="G99" i="47" s="1"/>
  <c r="G91" i="46"/>
  <c r="G93" i="46" s="1"/>
  <c r="G99" i="46" s="1"/>
  <c r="G91" i="45"/>
  <c r="G93" i="45" s="1"/>
  <c r="G99" i="45" s="1"/>
  <c r="G91" i="44"/>
  <c r="G93" i="44" s="1"/>
  <c r="G99" i="44" s="1"/>
  <c r="G91" i="43"/>
  <c r="G93" i="43" s="1"/>
  <c r="G99" i="43" s="1"/>
  <c r="G91" i="42"/>
  <c r="G93" i="42" s="1"/>
  <c r="G99" i="42" s="1"/>
  <c r="G91" i="41"/>
  <c r="G93" i="41" s="1"/>
  <c r="G99" i="41" s="1"/>
  <c r="G91" i="40"/>
  <c r="G93" i="40" s="1"/>
  <c r="G99" i="40" s="1"/>
  <c r="G91" i="39"/>
  <c r="G93" i="39" s="1"/>
  <c r="G99" i="39" s="1"/>
  <c r="G91" i="38"/>
  <c r="G93" i="38" s="1"/>
  <c r="G99" i="38" s="1"/>
  <c r="G91" i="37"/>
  <c r="G93" i="37" s="1"/>
  <c r="G99" i="37" s="1"/>
  <c r="G91" i="36"/>
  <c r="G93" i="36" s="1"/>
  <c r="G99" i="36" s="1"/>
  <c r="H76" i="1"/>
  <c r="H511" i="1"/>
  <c r="H411" i="1"/>
  <c r="H416" i="1"/>
  <c r="C72" i="1"/>
  <c r="C71" i="1"/>
  <c r="C70" i="1"/>
  <c r="C69" i="1"/>
  <c r="C68" i="1"/>
  <c r="C67" i="1"/>
  <c r="C66" i="1"/>
  <c r="C63" i="1"/>
  <c r="C60" i="1"/>
  <c r="C59" i="1"/>
  <c r="C58" i="1"/>
  <c r="C57" i="1"/>
  <c r="C53" i="1"/>
  <c r="C52" i="1"/>
  <c r="C51" i="1"/>
  <c r="C50" i="1"/>
  <c r="C49" i="1"/>
  <c r="C48" i="1"/>
  <c r="E53" i="1"/>
  <c r="E51" i="1"/>
  <c r="E50" i="1"/>
  <c r="E49" i="1"/>
  <c r="E48" i="1"/>
  <c r="E112" i="16"/>
  <c r="H232" i="1"/>
  <c r="H231" i="1"/>
  <c r="H233" i="1"/>
  <c r="H234" i="1"/>
  <c r="H237" i="1"/>
  <c r="H238" i="1"/>
  <c r="H457" i="1"/>
  <c r="H479" i="1"/>
  <c r="H516" i="1"/>
  <c r="H517" i="1"/>
  <c r="H518" i="1"/>
  <c r="H519" i="1"/>
  <c r="H520" i="1"/>
  <c r="H522" i="1"/>
  <c r="H523" i="1"/>
  <c r="H524" i="1"/>
  <c r="H526" i="1"/>
  <c r="H528" i="1"/>
  <c r="H529" i="1"/>
  <c r="H531" i="1"/>
  <c r="H537" i="1"/>
  <c r="H538" i="1"/>
  <c r="H542" i="1"/>
  <c r="H543" i="1"/>
  <c r="H565" i="1"/>
  <c r="H583" i="1"/>
  <c r="H582" i="1"/>
  <c r="H580" i="1"/>
  <c r="H579" i="1"/>
  <c r="H577" i="1"/>
  <c r="H576" i="1"/>
  <c r="H574" i="1"/>
  <c r="H571" i="1"/>
  <c r="H568" i="1"/>
  <c r="H560" i="1"/>
  <c r="H557" i="1"/>
  <c r="H554" i="1"/>
  <c r="H298" i="1"/>
  <c r="H299" i="1"/>
  <c r="H300" i="1"/>
  <c r="H222" i="1"/>
  <c r="H224" i="1"/>
  <c r="H225" i="1"/>
  <c r="H226" i="1"/>
  <c r="H228" i="1"/>
  <c r="H176" i="1"/>
  <c r="H178" i="1"/>
  <c r="H179" i="1"/>
  <c r="H187" i="1"/>
  <c r="H197" i="1"/>
  <c r="H192" i="1"/>
  <c r="H206" i="1"/>
  <c r="H207" i="1"/>
  <c r="H208" i="1"/>
  <c r="H209" i="1"/>
  <c r="H212" i="1"/>
  <c r="H204" i="1"/>
  <c r="H161" i="1"/>
  <c r="G93" i="49" l="1"/>
  <c r="H99" i="42"/>
  <c r="I164" i="16" s="1"/>
  <c r="I158" i="16"/>
  <c r="E52" i="48"/>
  <c r="E52" i="49"/>
  <c r="E52" i="46"/>
  <c r="E52" i="47"/>
  <c r="E52" i="44"/>
  <c r="E52" i="45"/>
  <c r="E52" i="42"/>
  <c r="E52" i="43"/>
  <c r="E52" i="40"/>
  <c r="E52" i="41"/>
  <c r="E52" i="38"/>
  <c r="E52" i="39"/>
  <c r="E52" i="36"/>
  <c r="E52" i="37"/>
  <c r="H85" i="1"/>
  <c r="E52" i="1"/>
  <c r="H533" i="1"/>
  <c r="G83" i="1" s="1"/>
  <c r="H575" i="1"/>
  <c r="H578" i="1"/>
  <c r="H581" i="1"/>
  <c r="H564" i="1"/>
  <c r="H566" i="1"/>
  <c r="H567" i="1"/>
  <c r="H569" i="1"/>
  <c r="H570" i="1"/>
  <c r="H572" i="1"/>
  <c r="H573" i="1"/>
  <c r="H556" i="1"/>
  <c r="H558" i="1"/>
  <c r="H559" i="1"/>
  <c r="H553" i="1"/>
  <c r="H229" i="1"/>
  <c r="G99" i="49" l="1"/>
  <c r="H87" i="1"/>
  <c r="I83" i="1"/>
  <c r="H555" i="1"/>
  <c r="H552" i="1"/>
  <c r="H89" i="1" l="1"/>
  <c r="H502" i="1"/>
  <c r="H501" i="1"/>
  <c r="H500" i="1"/>
  <c r="H499" i="1"/>
  <c r="H498" i="1"/>
  <c r="H91" i="1" l="1"/>
  <c r="H495" i="1"/>
  <c r="H93" i="1" l="1"/>
  <c r="H432" i="1"/>
  <c r="H99" i="1" l="1"/>
  <c r="H257" i="1"/>
  <c r="H509" i="1" l="1"/>
  <c r="H507" i="1"/>
  <c r="H301" i="1"/>
  <c r="H505" i="1"/>
  <c r="H504" i="1"/>
  <c r="H456" i="1"/>
  <c r="H455" i="1"/>
  <c r="H454" i="1"/>
  <c r="H431" i="1"/>
  <c r="H390" i="1"/>
  <c r="H488" i="1" l="1"/>
  <c r="H398" i="1" l="1"/>
  <c r="H254" i="1"/>
  <c r="H484" i="1" l="1"/>
  <c r="H483" i="1"/>
  <c r="H449" i="1"/>
  <c r="H271" i="1"/>
  <c r="H277" i="1"/>
  <c r="H278" i="1"/>
  <c r="H279" i="1"/>
  <c r="H260" i="1"/>
  <c r="H265" i="1"/>
  <c r="H266" i="1"/>
  <c r="H267" i="1"/>
  <c r="H252" i="1"/>
  <c r="H247" i="1"/>
  <c r="H248" i="1"/>
  <c r="H249" i="1"/>
  <c r="H250" i="1"/>
  <c r="H251" i="1"/>
  <c r="H253" i="1"/>
  <c r="H245" i="1"/>
  <c r="H393" i="1" l="1"/>
  <c r="H394" i="1"/>
  <c r="H395" i="1"/>
  <c r="H380" i="1"/>
  <c r="H381" i="1"/>
  <c r="H383" i="1"/>
  <c r="H384" i="1"/>
  <c r="H386" i="1"/>
  <c r="H377" i="1"/>
  <c r="H369" i="1"/>
  <c r="H370" i="1"/>
  <c r="H371" i="1"/>
  <c r="H373" i="1"/>
  <c r="H374" i="1"/>
  <c r="H375" i="1"/>
  <c r="H365" i="1"/>
  <c r="H366" i="1"/>
  <c r="H367" i="1"/>
  <c r="H361" i="1"/>
  <c r="H362" i="1"/>
  <c r="H363" i="1"/>
  <c r="H357" i="1"/>
  <c r="H358" i="1"/>
  <c r="H359" i="1"/>
  <c r="H353" i="1"/>
  <c r="H354" i="1"/>
  <c r="H355" i="1"/>
  <c r="H349" i="1"/>
  <c r="H350" i="1"/>
  <c r="H351" i="1"/>
  <c r="H345" i="1"/>
  <c r="H346" i="1"/>
  <c r="H347" i="1"/>
  <c r="H343" i="1"/>
  <c r="H342" i="1"/>
  <c r="H341" i="1"/>
  <c r="H339" i="1"/>
  <c r="H337" i="1"/>
  <c r="H335" i="1"/>
  <c r="H331" i="1"/>
  <c r="H306" i="1"/>
  <c r="H307" i="1"/>
  <c r="H309" i="1"/>
  <c r="H312" i="1"/>
  <c r="H313" i="1"/>
  <c r="H316" i="1"/>
  <c r="H290" i="1"/>
  <c r="H291" i="1"/>
  <c r="H292" i="1"/>
  <c r="H293" i="1"/>
  <c r="H295" i="1"/>
  <c r="H282" i="1"/>
  <c r="H283" i="1"/>
  <c r="H284" i="1"/>
  <c r="H285" i="1"/>
  <c r="H287" i="1"/>
  <c r="H205" i="1" l="1"/>
  <c r="G78" i="1" l="1"/>
  <c r="G143" i="16" s="1"/>
  <c r="H494" i="1"/>
  <c r="H493" i="1"/>
  <c r="H492" i="1"/>
  <c r="H491" i="1"/>
  <c r="H490" i="1"/>
  <c r="H487" i="1"/>
  <c r="H486" i="1"/>
  <c r="H485" i="1"/>
  <c r="H471" i="1"/>
  <c r="H465" i="1"/>
  <c r="H459" i="1"/>
  <c r="H453" i="1"/>
  <c r="H452" i="1"/>
  <c r="H451" i="1"/>
  <c r="H450" i="1"/>
  <c r="H388" i="1"/>
  <c r="H378" i="1"/>
  <c r="H338" i="1"/>
  <c r="H334" i="1"/>
  <c r="H333" i="1"/>
  <c r="H330" i="1"/>
  <c r="H329" i="1"/>
  <c r="H305" i="1"/>
  <c r="H304" i="1"/>
  <c r="H297" i="1"/>
  <c r="I78" i="1" l="1"/>
  <c r="H440" i="1"/>
  <c r="G80" i="1" s="1"/>
  <c r="H321" i="1"/>
  <c r="G79" i="1" s="1"/>
  <c r="H513" i="1"/>
  <c r="G82" i="1" s="1"/>
  <c r="H545" i="1"/>
  <c r="G84" i="1" s="1"/>
  <c r="H473" i="1"/>
  <c r="G81" i="1" s="1"/>
  <c r="H563" i="1"/>
  <c r="H585" i="1" s="1"/>
  <c r="G95" i="1" s="1"/>
  <c r="I95" i="1" l="1"/>
  <c r="G97" i="1"/>
  <c r="G85" i="1"/>
  <c r="G150" i="16" s="1"/>
  <c r="I84" i="1"/>
  <c r="I82" i="1"/>
  <c r="I79" i="1"/>
  <c r="I81" i="1"/>
  <c r="I80" i="1"/>
  <c r="G87" i="1" l="1"/>
  <c r="G152" i="16" s="1"/>
  <c r="G89" i="1" l="1"/>
  <c r="G154" i="16" s="1"/>
  <c r="G91" i="1" l="1"/>
  <c r="G156" i="16" s="1"/>
  <c r="G93" i="1" l="1"/>
  <c r="G158" i="16" s="1"/>
  <c r="G99" i="1" l="1"/>
  <c r="G164" i="16" s="1"/>
</calcChain>
</file>

<file path=xl/sharedStrings.xml><?xml version="1.0" encoding="utf-8"?>
<sst xmlns="http://schemas.openxmlformats.org/spreadsheetml/2006/main" count="15675" uniqueCount="794">
  <si>
    <t>Montage</t>
  </si>
  <si>
    <t>Diverses</t>
  </si>
  <si>
    <t>1</t>
  </si>
  <si>
    <t>UV</t>
  </si>
  <si>
    <t>Unterverteiler</t>
  </si>
  <si>
    <t>Z</t>
  </si>
  <si>
    <t>ÖV</t>
  </si>
  <si>
    <t>1.1</t>
  </si>
  <si>
    <t>1.2</t>
  </si>
  <si>
    <t>1.3</t>
  </si>
  <si>
    <t>1.4</t>
  </si>
  <si>
    <t>RBL</t>
  </si>
  <si>
    <t>Rechnergestützes Betriebs-Leitsystem</t>
  </si>
  <si>
    <t>Zwischentotal</t>
  </si>
  <si>
    <t>EP</t>
  </si>
  <si>
    <t xml:space="preserve">Einheitspreis </t>
  </si>
  <si>
    <t>FG</t>
  </si>
  <si>
    <t>Fussgänger</t>
  </si>
  <si>
    <t>Jahr</t>
  </si>
  <si>
    <t>KD</t>
  </si>
  <si>
    <t>Kostendach</t>
  </si>
  <si>
    <t>Laufmeter</t>
  </si>
  <si>
    <t>Mt</t>
  </si>
  <si>
    <t>Monat</t>
  </si>
  <si>
    <t>Öffentlicher Verkehr</t>
  </si>
  <si>
    <t>P</t>
  </si>
  <si>
    <t>Pauschal (kein Anspruch auf Teuerung)</t>
  </si>
  <si>
    <t>St</t>
  </si>
  <si>
    <t>Stück</t>
  </si>
  <si>
    <t>Steuergerät</t>
  </si>
  <si>
    <t>Zusatzposition</t>
  </si>
  <si>
    <t>Mass</t>
  </si>
  <si>
    <t>Ausmass</t>
  </si>
  <si>
    <t>Einheitspreis</t>
  </si>
  <si>
    <t>Steuerung</t>
  </si>
  <si>
    <t>Programmierung</t>
  </si>
  <si>
    <t>Detektoren</t>
  </si>
  <si>
    <t>Signalträger</t>
  </si>
  <si>
    <t>Signalgeber</t>
  </si>
  <si>
    <t>Anmeldemittel</t>
  </si>
  <si>
    <t>Verkabelung</t>
  </si>
  <si>
    <t>2</t>
  </si>
  <si>
    <t>Winkelmast</t>
  </si>
  <si>
    <t>Signalbrücke</t>
  </si>
  <si>
    <t>Normalmast</t>
  </si>
  <si>
    <t>Winkel- oder Bogenmast</t>
  </si>
  <si>
    <t>3</t>
  </si>
  <si>
    <t>3.1</t>
  </si>
  <si>
    <t>3.2</t>
  </si>
  <si>
    <t>3.3</t>
  </si>
  <si>
    <t>Inkl. Befestigungsmaterial</t>
  </si>
  <si>
    <t>4</t>
  </si>
  <si>
    <t>4.1</t>
  </si>
  <si>
    <t>4.2</t>
  </si>
  <si>
    <t>4.3</t>
  </si>
  <si>
    <t>4.4</t>
  </si>
  <si>
    <t>4.5</t>
  </si>
  <si>
    <t>4.6</t>
  </si>
  <si>
    <t>5</t>
  </si>
  <si>
    <t>5.1</t>
  </si>
  <si>
    <t>5.2</t>
  </si>
  <si>
    <t>5.3</t>
  </si>
  <si>
    <t>5.4</t>
  </si>
  <si>
    <t>5.5</t>
  </si>
  <si>
    <t>5.6</t>
  </si>
  <si>
    <t>Steuergerät - Mast</t>
  </si>
  <si>
    <t>Steuergerät - Schleifenschacht</t>
  </si>
  <si>
    <t>Inbetriebnahme</t>
  </si>
  <si>
    <t>NIV-Protokoll</t>
  </si>
  <si>
    <t>Rücknahme alter Anlagenteile (Gutschrift)</t>
  </si>
  <si>
    <t>Auftragsbearbeitung</t>
  </si>
  <si>
    <t>Arbeitskoordination</t>
  </si>
  <si>
    <t>Regiearbeiten</t>
  </si>
  <si>
    <t>Ergänzende Bemerkungen des Unternehmers</t>
  </si>
  <si>
    <t>h</t>
  </si>
  <si>
    <t>Stunde</t>
  </si>
  <si>
    <t>ATS</t>
  </si>
  <si>
    <t>mm</t>
  </si>
  <si>
    <t>Millimeter</t>
  </si>
  <si>
    <t>cm</t>
  </si>
  <si>
    <t>Zentimeter</t>
  </si>
  <si>
    <t>RAL (-Farbe)</t>
  </si>
  <si>
    <t>Reichs-Ausschuss für Lieferbedingungen / Normierte Farbe</t>
  </si>
  <si>
    <t>Tiefbauamt des Kantons Bern</t>
  </si>
  <si>
    <t>Prozess</t>
  </si>
  <si>
    <t>Angebot LSA</t>
  </si>
  <si>
    <t>Projekt:</t>
  </si>
  <si>
    <t>Unternehmer:</t>
  </si>
  <si>
    <t>Inhalt</t>
  </si>
  <si>
    <t>Vorbemerkungen</t>
  </si>
  <si>
    <t>Gegenstand</t>
  </si>
  <si>
    <t>Termine</t>
  </si>
  <si>
    <t>Angebot</t>
  </si>
  <si>
    <t>Zusammenstellung</t>
  </si>
  <si>
    <t>Ergänzende Bemerkungen des Auftraggebers</t>
  </si>
  <si>
    <t>Leistungsverzeichnis</t>
  </si>
  <si>
    <t>4.7</t>
  </si>
  <si>
    <t>4.8</t>
  </si>
  <si>
    <t>Besonderes</t>
  </si>
  <si>
    <t>4.9</t>
  </si>
  <si>
    <t>Unterhalt</t>
  </si>
  <si>
    <t>Beilage(n)</t>
  </si>
  <si>
    <t>1.1.1</t>
  </si>
  <si>
    <t>1.1.2</t>
  </si>
  <si>
    <t>1.2.1</t>
  </si>
  <si>
    <t>1.2.2</t>
  </si>
  <si>
    <t xml:space="preserve">Voraussichtlicher Vergabetermin   </t>
  </si>
  <si>
    <t>1.2.3</t>
  </si>
  <si>
    <t xml:space="preserve">Voraussichtliche Inbetriebnahme   </t>
  </si>
  <si>
    <t>1.2.4</t>
  </si>
  <si>
    <t xml:space="preserve">Voraussichtliche Abnahme   </t>
  </si>
  <si>
    <t>1.2.5</t>
  </si>
  <si>
    <t>1.3.1</t>
  </si>
  <si>
    <t>Garantiefristen:</t>
  </si>
  <si>
    <t>1.4.1</t>
  </si>
  <si>
    <t>1.4.2</t>
  </si>
  <si>
    <t>Dem Angebot sind beizulegen:</t>
  </si>
  <si>
    <t>Pos. 4.1</t>
  </si>
  <si>
    <t>Pos. 4.2</t>
  </si>
  <si>
    <t>Pos. 4.3</t>
  </si>
  <si>
    <t>Signalgeber und Kontrastblenden</t>
  </si>
  <si>
    <t>Pos. 4.4</t>
  </si>
  <si>
    <t>Pos. 4.5</t>
  </si>
  <si>
    <t>Pos. 4.6</t>
  </si>
  <si>
    <t>Pos. 4.7</t>
  </si>
  <si>
    <t>Total Brutto</t>
  </si>
  <si>
    <t>Rabatt [%]</t>
  </si>
  <si>
    <t>Mehrwertsteuer [%]</t>
  </si>
  <si>
    <t>Unterhalt (exkl. MwSt)</t>
  </si>
  <si>
    <t>Lieferzeit ab erster Bausitzung [Wochen]</t>
  </si>
  <si>
    <r>
      <t>Unterschriften</t>
    </r>
    <r>
      <rPr>
        <sz val="8"/>
        <rFont val="Arial"/>
        <family val="2"/>
      </rPr>
      <t xml:space="preserve"> (Stempel, Datum, Unterschrift(en))</t>
    </r>
  </si>
  <si>
    <t>Bauherrschaft und Projektleitung</t>
  </si>
  <si>
    <t>3013 Bern</t>
  </si>
  <si>
    <t>E-Mail</t>
  </si>
  <si>
    <t>Projektverfasser und Bauleitung</t>
  </si>
  <si>
    <t>Anlagespezifische Ergänzungen</t>
  </si>
  <si>
    <t>Totalpreis</t>
  </si>
  <si>
    <t>4.1.1</t>
  </si>
  <si>
    <t>Alle Türen mit Türkontakt und separater Meldung ins Logbuch. Haupttüre mit Kontakt für Handlampe in LED-Ausführung.</t>
  </si>
  <si>
    <t>4.1.2</t>
  </si>
  <si>
    <t>4.1.3</t>
  </si>
  <si>
    <t>1-Kanal-Fahrzeugdetektor; Typ:</t>
  </si>
  <si>
    <t>2-Kanal-Fahrzeugdetektor; Typ:</t>
  </si>
  <si>
    <t>8-Kanal-Fahrzeugdetektor; Typ:</t>
  </si>
  <si>
    <t>4.1.4</t>
  </si>
  <si>
    <t>Total 4.1 Steuerung</t>
  </si>
  <si>
    <t>4.2.1</t>
  </si>
  <si>
    <t>Mit Flansch und Bodenstück</t>
  </si>
  <si>
    <t>Ohne Flansch und Bodenstück</t>
  </si>
  <si>
    <t>Mehrpreis für bis zu 1.00 m Mehrlänge</t>
  </si>
  <si>
    <t>Mehrpreis für 1.00 bis zu 2.00 m Mehrlänge</t>
  </si>
  <si>
    <t>Mehrpreis für 2.00 bis zu 3.00 m Mehrlänge</t>
  </si>
  <si>
    <t>Mehrpreis für 3.00 bis zu 4.00 m Mehrlänge</t>
  </si>
  <si>
    <t>Zuschlag für zweites Sicherungstürchen</t>
  </si>
  <si>
    <t>4.2.2</t>
  </si>
  <si>
    <t>Ausladung = .... m</t>
  </si>
  <si>
    <t>Höhe ab Terrain = .... m</t>
  </si>
  <si>
    <t>Dimension Stütze = .... x .... x ..... mm</t>
  </si>
  <si>
    <t>Dimension Ausleger = .... x .... x ..... mm</t>
  </si>
  <si>
    <t>Breite = ____ m</t>
  </si>
  <si>
    <t>Höhe ab Terrain li = ____ m</t>
  </si>
  <si>
    <t>Höhe ab Terrain re = ____ m</t>
  </si>
  <si>
    <t>Dimension Stütze li = ___ x ___ x __ mm</t>
  </si>
  <si>
    <t>Dimension Stütze re = ___ x ___ x __ mm</t>
  </si>
  <si>
    <t>Dimension Brücke = ___ x ___ x __ mm</t>
  </si>
  <si>
    <t>4.2.3</t>
  </si>
  <si>
    <t xml:space="preserve">Ausleger bis 1.50 m Länge </t>
  </si>
  <si>
    <t>an Normalmast gemäss Pos. 4.2.1</t>
  </si>
  <si>
    <t>an Kandelaber</t>
  </si>
  <si>
    <t xml:space="preserve">für Sondermast Typ: </t>
  </si>
  <si>
    <t>an Hausfassade</t>
  </si>
  <si>
    <t>4.2.4</t>
  </si>
  <si>
    <t xml:space="preserve">Ausleger 1.50 m bis 2.50 m Länge </t>
  </si>
  <si>
    <t>4.2.5</t>
  </si>
  <si>
    <t>Träger für Signalgeber etc. an Ausleger</t>
  </si>
  <si>
    <t>4.2.6</t>
  </si>
  <si>
    <t xml:space="preserve">für Normalmast </t>
  </si>
  <si>
    <t>für Kandelaber</t>
  </si>
  <si>
    <t>für Hausfassade</t>
  </si>
  <si>
    <t>4.2.7</t>
  </si>
  <si>
    <t>Breite = .... m</t>
  </si>
  <si>
    <t>Höhe ab Terrain li = .... m</t>
  </si>
  <si>
    <t>Höhe ab Terrain re = .... m</t>
  </si>
  <si>
    <t>4.2.8</t>
  </si>
  <si>
    <t>Total 4.2 Signalträger</t>
  </si>
  <si>
    <t>4.3.1</t>
  </si>
  <si>
    <t>Ø 300 mm</t>
  </si>
  <si>
    <t>Ø 200 mm</t>
  </si>
  <si>
    <t>Ø 100 mm</t>
  </si>
  <si>
    <t>4.3.2</t>
  </si>
  <si>
    <t>4.3.3</t>
  </si>
  <si>
    <t>4.3.4</t>
  </si>
  <si>
    <t>4.3.5</t>
  </si>
  <si>
    <t>4.3.6</t>
  </si>
  <si>
    <t>4.3.7</t>
  </si>
  <si>
    <t>4.3.8</t>
  </si>
  <si>
    <t>4.3.9</t>
  </si>
  <si>
    <t>4.3.10</t>
  </si>
  <si>
    <t>4.3.11</t>
  </si>
  <si>
    <t>4.3.12</t>
  </si>
  <si>
    <t>4.3.13</t>
  </si>
  <si>
    <t>OS für ÖV, mit Kontrastblende</t>
  </si>
  <si>
    <t>4.3.14</t>
  </si>
  <si>
    <t>OS für ÖV, mit Kontrastblende und Zusatztafel</t>
  </si>
  <si>
    <t>OS für FW, mit Kontrastblende und Zusatztafel</t>
  </si>
  <si>
    <t>4.3.15</t>
  </si>
  <si>
    <t>5-Punkt-Signal für ÖV, mit Kontrastblende</t>
  </si>
  <si>
    <t>4.3.16</t>
  </si>
  <si>
    <t>4.3.17</t>
  </si>
  <si>
    <t>Kontrastblende unter Fahrstreifentafel</t>
  </si>
  <si>
    <t>4.4.1</t>
  </si>
  <si>
    <t>4.4.2</t>
  </si>
  <si>
    <t>Detektorschleifen</t>
  </si>
  <si>
    <t>m1</t>
  </si>
  <si>
    <t>Schleifenzuleitung länger als 5 m</t>
  </si>
  <si>
    <t>4.4.3</t>
  </si>
  <si>
    <t>Bewegungsmelder</t>
  </si>
  <si>
    <t>inkl. Verkabelung und Montage</t>
  </si>
  <si>
    <t>4.4.4</t>
  </si>
  <si>
    <t>Verkehrserfassung mittels Videokameras</t>
  </si>
  <si>
    <t>4.4.5</t>
  </si>
  <si>
    <t>Anschlussdose</t>
  </si>
  <si>
    <t>Total 4.4 Anmeldemittel</t>
  </si>
  <si>
    <t>4.5.1</t>
  </si>
  <si>
    <t>8 x 1.5 mm2</t>
  </si>
  <si>
    <t>12 x 1.5 mm2</t>
  </si>
  <si>
    <t>21 x 1.5 mm2</t>
  </si>
  <si>
    <t>4.5.2</t>
  </si>
  <si>
    <t>4.5.3</t>
  </si>
  <si>
    <t>4.5.4</t>
  </si>
  <si>
    <t>Klemmensteg zum Einbau im Winkelmast / Kandelaber</t>
  </si>
  <si>
    <t>Total 4.5 Verkabelung</t>
  </si>
  <si>
    <t>4.6.1</t>
  </si>
  <si>
    <t>4.6.2</t>
  </si>
  <si>
    <t>4.6.3</t>
  </si>
  <si>
    <t>4.6.4</t>
  </si>
  <si>
    <t>4.6.5</t>
  </si>
  <si>
    <t>4.6.6</t>
  </si>
  <si>
    <t>Abbruch- und Demontagearbeiten</t>
  </si>
  <si>
    <t>4.6.7</t>
  </si>
  <si>
    <t>Abnahme (Prüfung der installierten Anlage)</t>
  </si>
  <si>
    <t>4.6.9</t>
  </si>
  <si>
    <t>4.6.10</t>
  </si>
  <si>
    <t>4.6.11</t>
  </si>
  <si>
    <t>Total 4.6 Montage</t>
  </si>
  <si>
    <t>4.7.1</t>
  </si>
  <si>
    <t>4.7.2</t>
  </si>
  <si>
    <t>4.7.3</t>
  </si>
  <si>
    <t>Total 4.7 Diverses</t>
  </si>
  <si>
    <t>Unterhalt der Anlage während der Garantiezeit</t>
  </si>
  <si>
    <t>Drittfirmen:</t>
  </si>
  <si>
    <t>Prozess für die Zusammenstellung des LV</t>
  </si>
  <si>
    <t>Dieses Angebot umfasst die Lieferung, Montage und Inbetriebnahme einer Lichtsignalanlage sowie deren Unterhalt während der Garantiezeit und den darauffolgenden sieben Kalenderjahren.</t>
  </si>
  <si>
    <t>Die Garantiezeit beginnt mit dem Datum des unterzeichneten Abnahmeprotokolls zu laufen.</t>
  </si>
  <si>
    <t>Allfällige Aufwendungen von Dritten zur Erfüllung der Garantieleistungen sind vom Verursacher zu tragen.</t>
  </si>
  <si>
    <t>Total Netto inkl. MwSt</t>
  </si>
  <si>
    <t>Datum / Ort:</t>
  </si>
  <si>
    <t>Versicherung</t>
  </si>
  <si>
    <t>4-Kanal-Fahrzeugdetektor; Typ:</t>
  </si>
  <si>
    <t>Typ:</t>
  </si>
  <si>
    <t>Auswerter für Funktelegramme inkl. Programmierung</t>
  </si>
  <si>
    <t>Auswerter für Videoerfassung (gemäss 4.4.4), inkl. Programmierung</t>
  </si>
  <si>
    <t xml:space="preserve">Anzahl Reservekanäle (Option; nachrüstbar, mindestens): </t>
  </si>
  <si>
    <t>4.2.1.09</t>
  </si>
  <si>
    <t>4.3.18</t>
  </si>
  <si>
    <t>Wechselsignale</t>
  </si>
  <si>
    <t>Beschreibung</t>
  </si>
  <si>
    <t>Vorbereitung, Durchführung und Behebung allfälliger Mängel.</t>
  </si>
  <si>
    <t>Ausführung in nichtrostendem Material. Montiert an der Schleifenschachtwand mit Inox-Haken.</t>
  </si>
  <si>
    <t>Liefern und Einlegen der hitzebeständigen und wasserfesten Litze</t>
  </si>
  <si>
    <t>Lieferung, Montage, Verdrahtung und Anschluss im Steuergerät.</t>
  </si>
  <si>
    <t>Nach der Abnahme (Prüfung der installierten Anlage bis Ende Kalenderjahr)</t>
  </si>
  <si>
    <t>5-Punkt-Signal für ÖV, mit Kontrastblende und Zusatztafel</t>
  </si>
  <si>
    <t>1 Leuchtfeld mit Symbolmaske, mit Kontrastblende, ohne Zusatztafel</t>
  </si>
  <si>
    <t>1 Leuchtfeld ohne Symbolmaske, mit Kontrastblende, mit Zusatztafel</t>
  </si>
  <si>
    <t>1 Leuchtfeld mit Symbolmaske, mit Kontrastblende, mit Zusatztafel</t>
  </si>
  <si>
    <t>1 Leuchtfeld ohne Symbolmaske,mit Kontrastblende, ohne Zusatztafel</t>
  </si>
  <si>
    <t>2 Leuchtfelder mit Symbolmasken, mit Kontrastblende, ohne Zusatztafel</t>
  </si>
  <si>
    <t>2 Leuchtfelder mit Symbolmasken, ohne Kontrastblende, ohne Zusatztafel</t>
  </si>
  <si>
    <t>2 Leuchtfelder mit Symbolmasken, mit Kontrastblende, mit Zusatztafel</t>
  </si>
  <si>
    <t>2 Leuchtfelder ohne Symbolmasken, mit Kontrastblende, ohne Zusatztafel</t>
  </si>
  <si>
    <t>3 Leuchtfelder mit Symbolmasken, mit Kontrastblende, ohne Zusatztafel</t>
  </si>
  <si>
    <t>3 Leuchtfelder mit Symbolmasken, ohne Kontrastblende, ohne Zusatztafel</t>
  </si>
  <si>
    <t>3 Leuchtfelder ohne Symbolmasken, mit Kontrastblende, ohne Zusatztafel</t>
  </si>
  <si>
    <t>Unterhalt der Anlage nach Garantieende während  den folgenden sieben Kalenderjahren</t>
  </si>
  <si>
    <t>5-Punkt-Signal für ÖV, mit Kontrastblende und Zusatztafel "Tram"</t>
  </si>
  <si>
    <t>4.3.19</t>
  </si>
  <si>
    <t>4.3.20</t>
  </si>
  <si>
    <t>Signal "Freies Rechtsabbiegen bei Rot"</t>
  </si>
  <si>
    <t>4.3.21</t>
  </si>
  <si>
    <t>Schleifenzuleitung in Flexrohr unter Schiene einbringen. Öffnen Flexrohr, Schleifenzuleitung einlegen und Flexrohr vergiessen.</t>
  </si>
  <si>
    <t>(ohne Kommunikationskabel)</t>
  </si>
  <si>
    <t>4.6.12</t>
  </si>
  <si>
    <t>4.1.5</t>
  </si>
  <si>
    <t>4.1.6</t>
  </si>
  <si>
    <t>Installationsanzeige und Netzanschluss</t>
  </si>
  <si>
    <t>4.1.7</t>
  </si>
  <si>
    <t xml:space="preserve">Koordination mit Unternehmer RLGK </t>
  </si>
  <si>
    <t xml:space="preserve">Steuergerät - Fussgängeranforderungsgeräte
</t>
  </si>
  <si>
    <t>Steuergerät - Handsteuerung, DS, Kamera &amp; RBL</t>
  </si>
  <si>
    <t>4.5.6</t>
  </si>
  <si>
    <t>4.5.5</t>
  </si>
  <si>
    <t>Die verkehrstechnische Programmierung erfolgt durch:</t>
  </si>
  <si>
    <t>Typ des Steuergeräteschranks:</t>
  </si>
  <si>
    <t>Eingerahmte Felder sind Auswahlfelder.</t>
  </si>
  <si>
    <t>Version:</t>
  </si>
  <si>
    <t>Anzahl Kanäle gemäss Projekt:</t>
  </si>
  <si>
    <t>Bereitstellung Rot, Gelb und Grün der massgebenden Signalgruppen</t>
  </si>
  <si>
    <t>LED Wechselsignale</t>
  </si>
  <si>
    <t>4.3.20.01</t>
  </si>
  <si>
    <t>a</t>
  </si>
  <si>
    <t>Schleifenmessprotokoll</t>
  </si>
  <si>
    <t xml:space="preserve">16 x 1.5 mm2 </t>
  </si>
  <si>
    <r>
      <t>27 x 1.5 mm2</t>
    </r>
    <r>
      <rPr>
        <sz val="8"/>
        <color indexed="10"/>
        <rFont val="Arial"/>
        <family val="2"/>
      </rPr>
      <t xml:space="preserve"> </t>
    </r>
  </si>
  <si>
    <t>Integration in Verkehrssystemrechner VSR BE</t>
  </si>
  <si>
    <t>Für Signalgeber 3 x 1 x Ø 300 mm Breite = 3.00 m  (siehe Beilage 5.5; vor Ausführung ist die Breite beim Lieferanten der statischen Signalisation zur verifizieren)</t>
  </si>
  <si>
    <t>Allgemeine Technische Spezifikation</t>
  </si>
  <si>
    <t>ANK</t>
  </si>
  <si>
    <t>li</t>
  </si>
  <si>
    <t>Links</t>
  </si>
  <si>
    <t>re</t>
  </si>
  <si>
    <t>Rechts</t>
  </si>
  <si>
    <t>Abkürzungen*</t>
  </si>
  <si>
    <t>*Weitere Abkürzungen sind aus der ATS zu entnehmen</t>
  </si>
  <si>
    <t>VLS</t>
  </si>
  <si>
    <t>Verkehrsleitystem</t>
  </si>
  <si>
    <t>HIG</t>
  </si>
  <si>
    <t>OS</t>
  </si>
  <si>
    <t>EAV</t>
  </si>
  <si>
    <t>Eidgenössisches Amtes für Verkehr</t>
  </si>
  <si>
    <t>StG</t>
  </si>
  <si>
    <t>Aluminiumkabine</t>
  </si>
  <si>
    <t>High Intensity Grade</t>
  </si>
  <si>
    <t>Orientierungssignal</t>
  </si>
  <si>
    <t>Kontrollstelle:</t>
  </si>
  <si>
    <t>Datenblatt zu Servicevertrag</t>
  </si>
  <si>
    <t>Der Unternehmer bestätigt, das Angebot gelesen zu haben und die darin enthaltenen Bestimmungen bei Auftragserteilung zu erfüllen.</t>
  </si>
  <si>
    <t>Abgabe von bereinigten, technischen Unterlagen nach erfolgter Abnahme LSA in elektonischer Form</t>
  </si>
  <si>
    <t>Anzeichnen, Fräsen, und Abdichten der Nut. Inbegriffen sind 5 m Schleifenzuleitung Anzeichnen, Abdichten und Vergiessen und Bohrung in Schacht oder Zuleitungsrohr.</t>
  </si>
  <si>
    <t xml:space="preserve">Koordinationskabel </t>
  </si>
  <si>
    <t>Typ PE-ALT-CLT 5 x 4 x 0,6 mm</t>
  </si>
  <si>
    <t xml:space="preserve">Typ PE-ALT-FT 10 x 4 x 0,6 mm </t>
  </si>
  <si>
    <t xml:space="preserve">Blaue Felder sind durch den Unternehmer auszufüllen. </t>
  </si>
  <si>
    <t>Rote Felder werden automatisch berechnet und sind weder vom Projektverfasser noch dem Unernehmer zu verändern.</t>
  </si>
  <si>
    <t>Rote Schrift bleibt rot. Diese Farbe zeigt, dass diese Angaben je nach Ausschreibung variieren. Vorgabe Text durch Projektleiter!</t>
  </si>
  <si>
    <t>Die Direktversorgungsdateien werden zur Verfügung gestellt</t>
  </si>
  <si>
    <t>Kleinmast</t>
  </si>
  <si>
    <t>4.2.9</t>
  </si>
  <si>
    <t>Beschaffung und Montage Wechselsignal</t>
  </si>
  <si>
    <t>Beschaffung und Montage LED Wechselsignal</t>
  </si>
  <si>
    <t>Zuschlag für Ausschnitt für Handsteuerungskasten und gelber Mastkappe</t>
  </si>
  <si>
    <t>Zuschlag für Ausschnitt für Handsteuerungskasten und gelbem, 30 cm hohem Markierungsstreifen</t>
  </si>
  <si>
    <t>Unternehmer</t>
  </si>
  <si>
    <t>Total 4.3 Signalgeber</t>
  </si>
  <si>
    <t>100 mm x 100 mm</t>
  </si>
  <si>
    <t>200 mm x 200 mm</t>
  </si>
  <si>
    <t>4.3.22</t>
  </si>
  <si>
    <t>Überwachung der Lichtsignalanlage über Mobilfunk (GSM) mit Verbindung zum VSR BE</t>
  </si>
  <si>
    <t>Ampelträger / Mastbriden</t>
  </si>
  <si>
    <t>für Winkemasten / Signalbrücke</t>
  </si>
  <si>
    <t>Schleifen, Korrossionsschutz, Grundierung und Fertiganstrich</t>
  </si>
  <si>
    <t>3 x 2.5 mm2</t>
  </si>
  <si>
    <t>G51-CLN 2 x 2 x 0.6 mm2</t>
  </si>
  <si>
    <t>G51-CLN 4 x 2 x 0.6 mm2</t>
  </si>
  <si>
    <t>G51-CLN 6 x 2 x 0.6 mm2</t>
  </si>
  <si>
    <t>G51-CLN 8 x 2 x 0.6 mm2</t>
  </si>
  <si>
    <t>G51-CLN 10 x 2 x 0.6 mm2</t>
  </si>
  <si>
    <t>G51-CLN 20 x 2 x 0.6 mm2</t>
  </si>
  <si>
    <t>G51 CLT 6 x 2 x 0.6mm² (siehe 4.5.2.03)</t>
  </si>
  <si>
    <t>G51 CLT 4 x 2 x 0.6mm² (siehe 4.5.2.02)</t>
  </si>
  <si>
    <t>Kommunikationskabelnetz; Einzug, Anschluss und Test</t>
  </si>
  <si>
    <t>integrierter Überspannungsschutz</t>
  </si>
  <si>
    <t>inkl. Montagematerial</t>
  </si>
  <si>
    <t>Bild 1 und Bild 2:</t>
  </si>
  <si>
    <t>Synoptik LSA:</t>
  </si>
  <si>
    <t>Anzeige: Störungsmeldung Signal</t>
  </si>
  <si>
    <t>Spannungsversorgung mit Niedervolt (24 V)</t>
  </si>
  <si>
    <t>für max. zwei Signalgeber 3 x Ø 300 mm</t>
  </si>
  <si>
    <t>für max. zwei Signalgeber 3 x Ø 200 mm</t>
  </si>
  <si>
    <t>für max. zwei Signalgeber 3 x Ø 100 mm</t>
  </si>
  <si>
    <t xml:space="preserve">für zwei Signalgeber 3 x Ø 200 mm und
1 x Ø 200 mm </t>
  </si>
  <si>
    <t>Inkl. Flexrohre vom Vorschacht zum Masten</t>
  </si>
  <si>
    <t>Werkvertrag</t>
  </si>
  <si>
    <t>Besondere Bestimmungen</t>
  </si>
  <si>
    <t>Selbstdeklaration</t>
  </si>
  <si>
    <t>Servicevertrag (SV)</t>
  </si>
  <si>
    <t>Leistungsaufnahme [kW]</t>
  </si>
  <si>
    <t>B x H x T</t>
  </si>
  <si>
    <t>Auswerter für Bewegungsmelder (gemäss 4.4.3), inkl. Programmierung</t>
  </si>
  <si>
    <t>Zuschlag für Ausschnitt für Handsteuerungskasten</t>
  </si>
  <si>
    <t>Für minimal vier Signalgeber</t>
  </si>
  <si>
    <t>4.5.7</t>
  </si>
  <si>
    <t>4.8.1</t>
  </si>
  <si>
    <t>4.8.2</t>
  </si>
  <si>
    <t>4.8.3</t>
  </si>
  <si>
    <t>Total 4.8 Unterhalt</t>
  </si>
  <si>
    <t xml:space="preserve">LED Leistungsaufnahme bevorzugt &lt;3 Watt </t>
  </si>
  <si>
    <t>Bilderwahl: Dunkel, Bild 1</t>
  </si>
  <si>
    <t xml:space="preserve">SSV 2.30 Höchstgeschwindigkeit </t>
  </si>
  <si>
    <t>Steuergerät - Wechselwegweiser</t>
  </si>
  <si>
    <t xml:space="preserve">Abmessungen 1000 x 1000 mm </t>
  </si>
  <si>
    <t>Bilderwahl: Bild 1, Bild 2</t>
  </si>
  <si>
    <t>Steuerkasten auf Rückseite Wechselsignal</t>
  </si>
  <si>
    <t>Anschlussklemmen 24V</t>
  </si>
  <si>
    <t>Steuerung Signal</t>
  </si>
  <si>
    <t>Zweites Jahr nach der Prüfung der installierten Anlage (Garantie)</t>
  </si>
  <si>
    <t>Drittes Jahr nach der Prüfung der installierten Anlage (Garantie)</t>
  </si>
  <si>
    <t>Viertes Jahr nach der Prüfung der installierten Anlage</t>
  </si>
  <si>
    <t>Fünftes Jahr nach der Prüfung der installierten Anlage</t>
  </si>
  <si>
    <t>Siebentes Jahr nach der Prüfung der installierten Anlage</t>
  </si>
  <si>
    <t>Achtes Jahr nach der Prüfung der installierten Anlage</t>
  </si>
  <si>
    <t>Neuntes Jahr nach der Prüfung der installierten Anlage</t>
  </si>
  <si>
    <t>Zehntes Jahr nach der Prüfung der installierten Anlage</t>
  </si>
  <si>
    <t>4.9.1</t>
  </si>
  <si>
    <t>4.9.2</t>
  </si>
  <si>
    <t>4.9.3</t>
  </si>
  <si>
    <t>Steuergerätschrank</t>
  </si>
  <si>
    <t>Erstellung der Installationsanzeige (IA) und Bau des Netzanschlusses (HAK) elektrische Abgänge pro Schrank; jeweils 13A abgesichert</t>
  </si>
  <si>
    <t>VDE Einrichtung innerhalb des Schranks mit separater Sicherung</t>
  </si>
  <si>
    <t xml:space="preserve">Modem-Anschluss </t>
  </si>
  <si>
    <t>4.5.8</t>
  </si>
  <si>
    <t>Pos. 4.8</t>
  </si>
  <si>
    <t xml:space="preserve">USV </t>
  </si>
  <si>
    <t>4.1.8</t>
  </si>
  <si>
    <t>1.2.6</t>
  </si>
  <si>
    <t xml:space="preserve">Verbindlichkeit der Preise Serviceleistungen </t>
  </si>
  <si>
    <t>Stk.</t>
  </si>
  <si>
    <t>Ausführung mit hinterer Abdeckung inkl. Befefestigungsmaterial</t>
  </si>
  <si>
    <t>Einschliesslich aller Befestigungsteile, Anschlusselemente und allfälliger Mastadapter sowie einer Montage- und Wartungsanleitung.</t>
  </si>
  <si>
    <t>Erschliessung Kamera</t>
  </si>
  <si>
    <t>Sechtes Jahr nach der Prüfung der installierten Anlage</t>
  </si>
  <si>
    <t>Materialpauschale</t>
  </si>
  <si>
    <t>Im Preis nicht inbegriffen ist.:</t>
  </si>
  <si>
    <t>Erstes Jahr (12 Monate) nach der Prüfung der installierten Anlage (Garantie)</t>
  </si>
  <si>
    <t>km</t>
  </si>
  <si>
    <t>Materialpauschale/Diverses</t>
  </si>
  <si>
    <t>Typ I</t>
  </si>
  <si>
    <t>-</t>
  </si>
  <si>
    <t>Zusammenstellung [CHF]</t>
  </si>
  <si>
    <t>Total Netto inkl. Mwst</t>
  </si>
  <si>
    <t>Unterhalt (exkl. Mwst)</t>
  </si>
  <si>
    <t>Fachstelle Verkehrsmanagment</t>
  </si>
  <si>
    <t>Reiterstrasse 11</t>
  </si>
  <si>
    <t>Separates Überwachen aller Leuchtmittel einer Signalgruppe (Rot, Gelb, Grün, Punktsignal) oder eines Warnblinkers mit eindeutiger Erkennung und Meldung an den Verkehrssystemrechner VSR BE des jeweils ausgefallenen Leuchtmittels. Automatisches Umschalten auf Gelbblinken innerhalb maximal 300 ms bei Ausfall des definierten Leuchtmittels.</t>
  </si>
  <si>
    <t>Schnittstelle Rotlicht- und Geschwindigkeitskamera</t>
  </si>
  <si>
    <t>Abstimmung Absicherung sowie Kabel- und Klemmenbelegung Bereitstellung Signale</t>
  </si>
  <si>
    <t>Erneuerung bestehender Signalträger</t>
  </si>
  <si>
    <t>inkl. Verkabelung und Anschluss am stG LSA</t>
  </si>
  <si>
    <t>Funkanbindung zu stG</t>
  </si>
  <si>
    <t>Flexrohr für Schleifenzuleitung an neu verlegter und noch nicht einbetonierter Tramschiene montieren. Nach Einbringung der obersten Betonlage im Bereich Schienen Flexrohr kürzen und schliessen. Koordinierung der Arbeiten mit Bauleitung und Vermessungsamt.</t>
  </si>
  <si>
    <t>Schleife für Betonplatte/Busplatte erstellen. Verlegung Hüllrohr auf Bewehrung, Litze einführen und Konstruktion fixieren.</t>
  </si>
  <si>
    <t>Anschlusstechnik</t>
  </si>
  <si>
    <t>Funkmodul stG - WWW</t>
  </si>
  <si>
    <t>Verkabelung; Einzug, Anschluss und Test</t>
  </si>
  <si>
    <t xml:space="preserve">Ohne Revision des stG und ohne Lampenwechsel </t>
  </si>
  <si>
    <t>Fahrtkosten (min. 1 CHF/km)</t>
  </si>
  <si>
    <t>VR AG</t>
  </si>
  <si>
    <t>Yunex AG</t>
  </si>
  <si>
    <t xml:space="preserve">Kummler+Matter AG </t>
  </si>
  <si>
    <t>SWARCO Schweiz AG</t>
  </si>
  <si>
    <t>Stührenberg Schweiz AG</t>
  </si>
  <si>
    <t xml:space="preserve">Die Arbeitshilfe „Fachstelle Verkehrsmanagement – Allgemeine Technische Spezifikation” (ATS) bildet einen integralen Bestandteil dieses Angebot und ist auf der Webseite des TBA zu beziehen. </t>
  </si>
  <si>
    <t>Eingabetermin (Upload Decision Advisor DA7)</t>
  </si>
  <si>
    <t>Link ATS (PDF-Download)</t>
  </si>
  <si>
    <t>tt.mm.jjjj</t>
  </si>
  <si>
    <t>10 Jahren ab Abnahme (ABN)</t>
  </si>
  <si>
    <t>Die Garantiezeit ist der ATS und/oder den Ausschreibungsunterlagen zu entnehmen. Im Widerspruch gelten die Angaben der Ausschreibungsunterlagen.</t>
  </si>
  <si>
    <t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t>
  </si>
  <si>
    <t>Projektname</t>
  </si>
  <si>
    <t>Ausschreibung</t>
  </si>
  <si>
    <t>Monat.Jahr</t>
  </si>
  <si>
    <t>Garantiefristen</t>
  </si>
  <si>
    <t>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t>
  </si>
  <si>
    <t>bei Sachschäden, pro Schadenfall [CHF]</t>
  </si>
  <si>
    <t>bei Personenschäden, je Opfer [CHF]</t>
  </si>
  <si>
    <t xml:space="preserve">Zusammenstellung </t>
  </si>
  <si>
    <t>[CHF]</t>
  </si>
  <si>
    <r>
      <t xml:space="preserve">Abmessungen: </t>
    </r>
    <r>
      <rPr>
        <sz val="8"/>
        <rFont val="Work Sans"/>
      </rPr>
      <t>Ø</t>
    </r>
    <r>
      <rPr>
        <sz val="8"/>
        <rFont val="Arial"/>
        <family val="2"/>
      </rPr>
      <t xml:space="preserve"> 600 mm </t>
    </r>
  </si>
  <si>
    <t>4.7.3.1</t>
  </si>
  <si>
    <t>4.7.3.2</t>
  </si>
  <si>
    <t>4.8.2.1</t>
  </si>
  <si>
    <t>4.8.2.2</t>
  </si>
  <si>
    <t>4.8.2.3</t>
  </si>
  <si>
    <t>Sonstiges:</t>
  </si>
  <si>
    <t>Dem Angebot sind separat beizulegen:</t>
  </si>
  <si>
    <t>die aktuellen Stundenansätze (Regie, Projekt, Pikett), Kilometerpauschalen/Fahrtkosten und Kosten für Arbeitsmaschinen</t>
  </si>
  <si>
    <t>Werkvertrag der LSA</t>
  </si>
  <si>
    <t>besondere Bestimmungen</t>
  </si>
  <si>
    <t>vollständig ausgefülltes Datenblatt zum Servicevertrag</t>
  </si>
  <si>
    <t>vollständig ausgefüllte Selbstdeklaration inkl. erforderliche Beilagen</t>
  </si>
  <si>
    <t>Kopie des Servicevertrages</t>
  </si>
  <si>
    <t>bestätigtes provisorisches Terminprogramm des Bauherrn</t>
  </si>
  <si>
    <t>prov. Terminprogramm des Bauherrn</t>
  </si>
  <si>
    <t>Unterschriften (Stempel, Datum, Unterschrift(en))</t>
  </si>
  <si>
    <t>Projektleiter: Vorname Name</t>
  </si>
  <si>
    <t>Unternehmung</t>
  </si>
  <si>
    <t>Adresse</t>
  </si>
  <si>
    <t>Planer: Vorname Name</t>
  </si>
  <si>
    <t>Tel.</t>
  </si>
  <si>
    <t>Anzahl Signalgruppen:</t>
  </si>
  <si>
    <t>Anzahl Reservesignalgruppen mindestens:</t>
  </si>
  <si>
    <t>4.1.1.1</t>
  </si>
  <si>
    <t>Steuergeräteschrank</t>
  </si>
  <si>
    <t>doppelwandig Aluminium</t>
  </si>
  <si>
    <t>doppelwandig Kunststoff</t>
  </si>
  <si>
    <t>doppelwandig Aluminium mit Schwenkrahmen</t>
  </si>
  <si>
    <t>doppelwandig Kunststoff mit Schwenkrahmen</t>
  </si>
  <si>
    <t>Typ</t>
  </si>
  <si>
    <t>Typ 0</t>
  </si>
  <si>
    <t>Typ II</t>
  </si>
  <si>
    <t>Typ III</t>
  </si>
  <si>
    <t>Spezial</t>
  </si>
  <si>
    <t>0</t>
  </si>
  <si>
    <r>
      <t xml:space="preserve">Die Anlage muss Archivdaten, Logdateien, Rotlichdaten, Störungslogbuch usw. für ein Betriebszeitraum von </t>
    </r>
    <r>
      <rPr>
        <b/>
        <sz val="8"/>
        <rFont val="Arial"/>
        <family val="2"/>
      </rPr>
      <t>mindestens 3 Monate</t>
    </r>
    <r>
      <rPr>
        <sz val="8"/>
        <rFont val="Arial"/>
        <family val="2"/>
      </rPr>
      <t xml:space="preserve"> speichern, bevor diese von der Anlage überschrieben werden.</t>
    </r>
  </si>
  <si>
    <t>Bei abweichenden / zusätzlichen Anforderungen im LV zur ATS, gilt das LV.</t>
  </si>
  <si>
    <t>4.1.1.2</t>
  </si>
  <si>
    <t>4.1.1.3</t>
  </si>
  <si>
    <t>4.1.2.1</t>
  </si>
  <si>
    <t>4.1.2.2</t>
  </si>
  <si>
    <t>4.1.2.3</t>
  </si>
  <si>
    <t>Prüfung des Steuergerätes im Werk: Vorbereitung, Durchführung und Behebung allfälliger Mängel Werksabnahme / FAT).</t>
  </si>
  <si>
    <t>Steuergerätprogrammierung mit oder ohne verkehrtechnische Versorgung - siehe 4.1.2.2. und 4.1.2.3
Die definitiven "Technischen Unterlagen" werden dem Unternehmer spätestens anlässlich der ersten Bausitzung übergeben.</t>
  </si>
  <si>
    <t>Planer LSA</t>
  </si>
  <si>
    <t>Unternehmer LSA</t>
  </si>
  <si>
    <t>Steuerungsverfahren</t>
  </si>
  <si>
    <t>verkehrstechnische Programmierung</t>
  </si>
  <si>
    <t>OZS</t>
  </si>
  <si>
    <t>OCIT</t>
  </si>
  <si>
    <t>FESA</t>
  </si>
  <si>
    <t>Verkehrstechnische Steuergeräteversorgung nach dem angegebenen Verfahren einbringen, einschliesslich Integrationsprüfung.
(Die Daten werden bauseits geliefert.)</t>
  </si>
  <si>
    <t>VS-Plus</t>
  </si>
  <si>
    <t>Schnittstelle</t>
  </si>
  <si>
    <t>Schnittstelle:</t>
  </si>
  <si>
    <t>USV - Typ:</t>
  </si>
  <si>
    <t>USV</t>
  </si>
  <si>
    <t>Line-Interactive</t>
  </si>
  <si>
    <t>Offline</t>
  </si>
  <si>
    <t>Online-Doppelwandler</t>
  </si>
  <si>
    <t>24VDC System ab HAK</t>
  </si>
  <si>
    <t>4.1.3.1</t>
  </si>
  <si>
    <t>Ausführung des Steuerschrankes:</t>
  </si>
  <si>
    <t>Blinkbetrieb</t>
  </si>
  <si>
    <t>HSK am Mast 1</t>
  </si>
  <si>
    <t>Schlüsselschalter am Steuerschrank</t>
  </si>
  <si>
    <t>andere Position</t>
  </si>
  <si>
    <t>Aktivierung des Blinkbetriebs mittels eines Schlüsselschalters</t>
  </si>
  <si>
    <t xml:space="preserve">Handsteuerkasten (HSK)
Gehäuse Chromstahl ohne Farbe (oder alternative Ausführung)
Handsteuerplatte (graviert) mit Drehschalter und zwei Anzeige-LED (Störung &amp; Lampenausfall), Bezeichnungsschild
</t>
  </si>
  <si>
    <t>4.1.6.1</t>
  </si>
  <si>
    <t>4.1.6.2</t>
  </si>
  <si>
    <t>4.1.6.3</t>
  </si>
  <si>
    <t>Einbau und Programmierung der Schnittstelle</t>
  </si>
  <si>
    <t>h
CHF/h</t>
  </si>
  <si>
    <t>4.1.6.4</t>
  </si>
  <si>
    <t>4.1.6.5</t>
  </si>
  <si>
    <r>
      <t>Signaltest Schnittstelle LSA mit Ingenieur (kleine Werkprüfung,</t>
    </r>
    <r>
      <rPr>
        <b/>
        <sz val="8"/>
        <color rgb="FFFF0000"/>
        <rFont val="Arial"/>
        <family val="2"/>
      </rPr>
      <t xml:space="preserve"> </t>
    </r>
    <r>
      <rPr>
        <sz val="8"/>
        <rFont val="Arial"/>
        <family val="2"/>
      </rPr>
      <t>2h)</t>
    </r>
  </si>
  <si>
    <t>Testen und Ausprüfen der Übermittlung zum VSR BE, Inbetriebsetzen der Anlage, Instruktion des Auftraggebers und Übergabe der Anlage</t>
  </si>
  <si>
    <t>4.1.6.6</t>
  </si>
  <si>
    <t>4.1.7.1</t>
  </si>
  <si>
    <t>4.1.7.2</t>
  </si>
  <si>
    <t>4.1.7.3</t>
  </si>
  <si>
    <t>4.1.7.4</t>
  </si>
  <si>
    <t>Koordination mit Energieversorger und Planer - Sicherstellung termingerechter Anschluss LSA</t>
  </si>
  <si>
    <t>Separate Sicherungen für weitere elektrische Verbraucher (2 Stk.) ausserhalb des Schranks wie bspw. andere LSA / PLS / VLS / RLGK.</t>
  </si>
  <si>
    <t>4.1.8.1</t>
  </si>
  <si>
    <t>4.1.8.2</t>
  </si>
  <si>
    <t>4.2.1.1</t>
  </si>
  <si>
    <t>4.2.1.2</t>
  </si>
  <si>
    <t>4.2.1.3</t>
  </si>
  <si>
    <t>4.2.1.4</t>
  </si>
  <si>
    <t>4.2.1.5</t>
  </si>
  <si>
    <t>4.2.1.6</t>
  </si>
  <si>
    <t>4.2.1.7</t>
  </si>
  <si>
    <t>4.2.1.8</t>
  </si>
  <si>
    <t>Zuschlag für verstärkte Masten</t>
  </si>
  <si>
    <t>4.2.2.1</t>
  </si>
  <si>
    <t>4.2.3.1</t>
  </si>
  <si>
    <t>4.2.3.2</t>
  </si>
  <si>
    <t>4.2.3.3</t>
  </si>
  <si>
    <t>4.2.3.4</t>
  </si>
  <si>
    <t>Inkl. Flexrohre vom Vorschacht zum Masten und inkl. Kabelkanal und Anschlussdose / Sicherungstürchen</t>
  </si>
  <si>
    <r>
      <t xml:space="preserve">Vierkanthohlprofil; die Dimensionen sind Richtmasse (Breite x Höhe x Wandung). Die genauen Dimensionen und Abmessungen sind nach dem Bau des </t>
    </r>
    <r>
      <rPr>
        <b/>
        <sz val="8"/>
        <rFont val="Arial"/>
        <family val="2"/>
      </rPr>
      <t>Fertigfundamentes</t>
    </r>
    <r>
      <rPr>
        <sz val="8"/>
        <rFont val="Arial"/>
        <family val="2"/>
      </rPr>
      <t xml:space="preserve">  vom Unternehmer zu bestimmen.</t>
    </r>
  </si>
  <si>
    <t>4.2.4.1</t>
  </si>
  <si>
    <t>4.2.4.2</t>
  </si>
  <si>
    <t>4.2.4.3</t>
  </si>
  <si>
    <t>4.2.4.4</t>
  </si>
  <si>
    <t>Träger für minimal zwei Signalgeber 3 x Ø 300 mm an Ausleger gemäss Pos. 4.2.2.1</t>
  </si>
  <si>
    <t>4.2.5.1</t>
  </si>
  <si>
    <t>4.2.5.2</t>
  </si>
  <si>
    <t>4.2.5.3</t>
  </si>
  <si>
    <t>4.2.5.4</t>
  </si>
  <si>
    <t>4.2.5.5</t>
  </si>
  <si>
    <t>an Winkelmast / Signalbrücke gemäss Pos. 4.2.2.1</t>
  </si>
  <si>
    <t>4.2.6.1</t>
  </si>
  <si>
    <t>4.2.6.2</t>
  </si>
  <si>
    <t>4.2.6.3</t>
  </si>
  <si>
    <t>4.2.6.4</t>
  </si>
  <si>
    <t>4.2.6.5</t>
  </si>
  <si>
    <t>4.2.7.1</t>
  </si>
  <si>
    <t>Zusatz für Orientierungssignal zu 4.2.5.1</t>
  </si>
  <si>
    <t>4.2.7.2</t>
  </si>
  <si>
    <t>4.2.7.3</t>
  </si>
  <si>
    <t>4.2.7.4</t>
  </si>
  <si>
    <t>4.2.7.5</t>
  </si>
  <si>
    <t>4.2.8.1</t>
  </si>
  <si>
    <t>4.2.8.2</t>
  </si>
  <si>
    <t>4.2.8.3</t>
  </si>
  <si>
    <t>4.2.8.4</t>
  </si>
  <si>
    <t>4.2.8.5</t>
  </si>
  <si>
    <t>4.2.9.1</t>
  </si>
  <si>
    <t>4.2.9.2</t>
  </si>
  <si>
    <t>4.2.9.3</t>
  </si>
  <si>
    <t>für Sondermast Typ:</t>
  </si>
  <si>
    <t>Signalgeber 40V AC/ 24V DC</t>
  </si>
  <si>
    <t>Kontrastblenden mit weisser Umrandung</t>
  </si>
  <si>
    <t>4.3.1.1</t>
  </si>
  <si>
    <t>4.3.1.2</t>
  </si>
  <si>
    <t>4.3.1.3</t>
  </si>
  <si>
    <t>4.3.2.1</t>
  </si>
  <si>
    <t>4.3.2.2</t>
  </si>
  <si>
    <t>4.3.2.3</t>
  </si>
  <si>
    <t>4.3.3.1</t>
  </si>
  <si>
    <t>4.3.3.2</t>
  </si>
  <si>
    <t>4.3.3.3</t>
  </si>
  <si>
    <t>4.3.4.1</t>
  </si>
  <si>
    <t>4.3.4.2</t>
  </si>
  <si>
    <t>4.3.4.3</t>
  </si>
  <si>
    <t>4.3.5.1</t>
  </si>
  <si>
    <t>4.3.5.2</t>
  </si>
  <si>
    <t>4.3.5.3</t>
  </si>
  <si>
    <t>4.3.6.1</t>
  </si>
  <si>
    <t>4.3.6.2</t>
  </si>
  <si>
    <t>4.3.6.3</t>
  </si>
  <si>
    <t>4.3.7.1</t>
  </si>
  <si>
    <t>4.3.7.2</t>
  </si>
  <si>
    <t>4.3.7.3</t>
  </si>
  <si>
    <t>4.3.8.1</t>
  </si>
  <si>
    <t>4.3.8.2</t>
  </si>
  <si>
    <t>4.3.8.3</t>
  </si>
  <si>
    <t>4.3.9.1</t>
  </si>
  <si>
    <t>4.3.9.2</t>
  </si>
  <si>
    <t>4.3.9.3</t>
  </si>
  <si>
    <t>4.3.10.1</t>
  </si>
  <si>
    <t>4.3.10.2</t>
  </si>
  <si>
    <t>4.3.10.3</t>
  </si>
  <si>
    <t>4.3.11.1</t>
  </si>
  <si>
    <t>4.3.11.2</t>
  </si>
  <si>
    <t>4.3.11.3</t>
  </si>
  <si>
    <t>4.3.12.1</t>
  </si>
  <si>
    <t>4.3.12.2</t>
  </si>
  <si>
    <t>4.3.12.3</t>
  </si>
  <si>
    <t>4.3.13.1</t>
  </si>
  <si>
    <t>4.3.13.2</t>
  </si>
  <si>
    <t>4.3.14.1</t>
  </si>
  <si>
    <t>4.3.14.2</t>
  </si>
  <si>
    <t>4.3.15.1</t>
  </si>
  <si>
    <t>4.3.16.1</t>
  </si>
  <si>
    <t>4.3.18.1</t>
  </si>
  <si>
    <t>4.3.18.2</t>
  </si>
  <si>
    <t>4.3.18.3</t>
  </si>
  <si>
    <t>4.3.19.1</t>
  </si>
  <si>
    <t>4.3.19.2</t>
  </si>
  <si>
    <t>Detaillierte Definition vom BH / PV LSA</t>
  </si>
  <si>
    <t>4.3.21.1</t>
  </si>
  <si>
    <t>4.3.21.2</t>
  </si>
  <si>
    <t>4.3.22.1</t>
  </si>
  <si>
    <t>Mehrpreis pro 10 cm zusätzliche Breite</t>
  </si>
  <si>
    <t>Minderpreis pro 10 cm weniger Breite</t>
  </si>
  <si>
    <t>Regiearbeiten Pauschale</t>
  </si>
  <si>
    <t>4.4.1.1</t>
  </si>
  <si>
    <t>4.4.2.1</t>
  </si>
  <si>
    <t>4.4.2.2</t>
  </si>
  <si>
    <t>4.4.2.3</t>
  </si>
  <si>
    <t>4.4.2.4</t>
  </si>
  <si>
    <t>4.4.2.5</t>
  </si>
  <si>
    <t>4.4.2.6</t>
  </si>
  <si>
    <t>4.4.2.7</t>
  </si>
  <si>
    <t>4.4.2.8</t>
  </si>
  <si>
    <t>4.4.2.9</t>
  </si>
  <si>
    <t>Mehrpreis zu Position 4.4.2.1 und 4.4.2.2 bei Abweichung Ausmass Ausschreibung gemäss SIA 118, Art. 86</t>
  </si>
  <si>
    <t>Minderpreis zu Position 4.4.2.1 und 4.4.2.2 bei Abweichung Ausmass Ausschreibung gemäss SIA 118, Art. 86</t>
  </si>
  <si>
    <t>Schleifenmessung inkl. bestehende Schleifen und Schleifen in Betonfahrbahnen  inkl. Messprotokoll.</t>
  </si>
  <si>
    <t>auf Mast Nr:</t>
  </si>
  <si>
    <t>4.4.5.1</t>
  </si>
  <si>
    <t>4.4.4.1</t>
  </si>
  <si>
    <t>4.4.3.1</t>
  </si>
  <si>
    <t>Teile der bestehenden Kabelanlage sind, sofern möglich, weiterzuverwenden, das Vorausmass umfasst jedoch die vollständige Kabelanlage.</t>
  </si>
  <si>
    <t>Auf Mast(en) Nr:</t>
  </si>
  <si>
    <t>4.5.2.1</t>
  </si>
  <si>
    <t>4.5.2.2</t>
  </si>
  <si>
    <t>4.5.2.3</t>
  </si>
  <si>
    <t>4.5.2.4</t>
  </si>
  <si>
    <t>4.5.2.5</t>
  </si>
  <si>
    <t>4.5.2.6</t>
  </si>
  <si>
    <t>4.5.3.1</t>
  </si>
  <si>
    <t>4.5.3.2</t>
  </si>
  <si>
    <t>4.5.3.3</t>
  </si>
  <si>
    <t>4.5.3.4</t>
  </si>
  <si>
    <t>4.5.3.5</t>
  </si>
  <si>
    <t>4.5.3.6</t>
  </si>
  <si>
    <t>4.5.4.1</t>
  </si>
  <si>
    <t>4.5.4.2</t>
  </si>
  <si>
    <t>4.5.4.3</t>
  </si>
  <si>
    <t>4.5.4.4</t>
  </si>
  <si>
    <t>4.5.4.5</t>
  </si>
  <si>
    <t>4.5.5.2</t>
  </si>
  <si>
    <t>4.5.5.1</t>
  </si>
  <si>
    <t xml:space="preserve">4.5.6.1 </t>
  </si>
  <si>
    <t>4.5.7.1</t>
  </si>
  <si>
    <t>4.5.8.1</t>
  </si>
  <si>
    <t>inkl. Sack, der Klemmsteck ist so zu wählen, dass mindestens 6 Klemmen als Reserve vorhanden sind</t>
  </si>
  <si>
    <t>8 x Mastklemme</t>
  </si>
  <si>
    <t>12 x Mastklemme</t>
  </si>
  <si>
    <t>16 x Mastklemme</t>
  </si>
  <si>
    <t>21 x Mastklemme</t>
  </si>
  <si>
    <t>27 x Mastklemme</t>
  </si>
  <si>
    <t>Trixi-Spiegel entesprechend Anlagenspannung</t>
  </si>
  <si>
    <t>Die Positionen sind nach Arbeitsleistung, Material/Diverses und Fahrtkosten aufzuschlüsseln. Fahrtkosten berechnen sich ab zum Projekt nächstgelegenem Servicestützpunkt (Pikettdienst, Servicetechniker) - Hin- und Rückweg. Die Werte sind ohne Berücksichtigung von möglichen Synergieeffekten, Nachlässen etc. anzugeben.</t>
  </si>
  <si>
    <t>Trixi-Spiegel Ø 500 mm beheizt inkl. Thermostat und Befestigungsmaterial. Befestigung gemäss Befestigungsmaterial und technischer Vorgabe.</t>
  </si>
  <si>
    <t>4.8.3.1</t>
  </si>
  <si>
    <t>4.8.3.2</t>
  </si>
  <si>
    <t>4.8.3.3</t>
  </si>
  <si>
    <t>4.8.3.4</t>
  </si>
  <si>
    <t>4.8.3.5</t>
  </si>
  <si>
    <t>4.8.3.6</t>
  </si>
  <si>
    <t>4.8.3.7</t>
  </si>
  <si>
    <t>0000-000</t>
  </si>
  <si>
    <t>Prüfung der internen Programmierung im Werk:
Vorbereitung, Durchführung und Behebung allfälliger Mängel (siehe auch Pos. 4.1.1.1)</t>
  </si>
  <si>
    <t>Steuergerät Typ (Bezeichnung Unternehmer):</t>
  </si>
  <si>
    <t>Grüne Felder sind durch den Projektverfasser bzw. den Ingenieur auszufüllen.</t>
  </si>
  <si>
    <t>Kontrollstelle</t>
  </si>
  <si>
    <t xml:space="preserve">Verbindlichkeit der Preise 6 Monaten
nach Eingabetermin bis:    </t>
  </si>
  <si>
    <t>Total Netto inkl. Unterhalt</t>
  </si>
  <si>
    <t>bereinigtes Angebot
(von Kontrollstelle ausgefüllt)</t>
  </si>
  <si>
    <t>Bemerkung Kontrollstelle</t>
  </si>
  <si>
    <t>Dimension des Steuergeräteschranks [mm]:</t>
  </si>
  <si>
    <t>Dimensionen des vorhandenen Steuergerätefundaments</t>
  </si>
  <si>
    <t>Minimalanforderung: Die wichtigsten Teile des Systems (z.B. Prozessorgruppe) müssen bei einem Stromausfalls mehrere Minuten mit Strom versorgt werden. Ein geplantes Runterfahren der Steuerung muss sichergestellt sein. Es muss eine Information zum Stromausfall an den VSR BE geliefert werden.
Weitere Erläuterungen zu den unterschiedlichen Ausprägungen sind den Zuschlagskriterien zu entnehmen.
Wird die Option nicht gezogen, ist der Einzelpreis Null einzutragen.</t>
  </si>
  <si>
    <t xml:space="preserve">Optional: Unterbrechungsfreie Stromversorgung (USV) </t>
  </si>
  <si>
    <t>Optional: Road Side Unit (RSU) Ready</t>
  </si>
  <si>
    <t>Auf Mast Nr:</t>
  </si>
  <si>
    <t>Träger für minimal ein Signalgeber 3 x Ø 300 mm an Brücke gemäss Pos. 4.2.4</t>
  </si>
  <si>
    <t>an Winkelmast / Signalbrücke gemäss Pos. 4.2.3 / 4.2.4</t>
  </si>
  <si>
    <t>Als Router für die GSM-Kommunikation zwischen der LSA-Anlage und dem Verkehrssystemrechner VSR BE ist durch den Bauherrn der Router «Advantech ICR-4261W» vorgegeben. Der Router gilt als Bestandteil der LSA-Anlage. Der Anbieter der LSA gewährt die Garantie entsprechend ATS für die LSA inklusive Router. Die Wartung und Funktionsprüfung des Routers sind in den jährlichen Wartungskosten zu berücksichtigen.</t>
  </si>
  <si>
    <t>inkl. Zusatzdrücker (ZD) – mechanischer Anforderungstaster an der Unterseite des Anforderungsgeräts, Blindenvibra (BV) - taktiler Signalgeber, inkl. Befestigung (Adapter, Ausgleichsplatte, etc.)</t>
  </si>
  <si>
    <t>Die Anlage ist mit einer Websynoptik auszustatten. In der Anlage werden keine technischen Lösungen, die lediglich der Visualisierung der Funktion des Knotens dienen, verbaut. Die Websynoptik muss via Standardwebbrowser auf unterschiedlichen, von der Anlage unabhängigen, Ausgabegeräten (Responsive Design) visualisier- und  bedienbar sein. Es ist der Knoten mit seinen wesentlichen Elementen darzustellen, z.B. Gelbblinken, Detektormeldungen etc. Relevante Funktionen wie Gelbblinken, Sicherung aller Logfiles der Anlage etc.müssen über die Websynoptik bedienbar sein. Die Websynoptik muss auf einem kantonalen Arbeitsplatzprofil (VDI) nutzbar sein.
Das für die Websynoptik eingesetzte Knotenbild (Farbgebung, Nomenklatur, Symbole) ist mit der Auftraggberin abzustimmen. Eine Vorlage mit Strukturbeschreibung (Liefergegenstand) ist den Ausschreibungsunterlagen beigelegt.</t>
  </si>
  <si>
    <r>
      <t xml:space="preserve">Das primäre Zeitsignal ist durch einen NTP-Server sicherzustellen. Als Rückfallebene dürfen </t>
    </r>
    <r>
      <rPr>
        <b/>
        <sz val="8"/>
        <rFont val="Arial"/>
        <family val="2"/>
      </rPr>
      <t>keine</t>
    </r>
    <r>
      <rPr>
        <sz val="8"/>
        <rFont val="Arial"/>
        <family val="2"/>
      </rPr>
      <t xml:space="preserve"> Funkuhr- oder GPS-Zeitgeber verwendet werden.</t>
    </r>
  </si>
  <si>
    <t xml:space="preserve">Das Schloss für den Teil StG ist durch den UNT bei der Auftraggeberin zu bestellen. </t>
  </si>
  <si>
    <t>Ausführung doppelwandig in Aluminium oder Kunststoff in der Aussenfarbe kieselgrau (RAL 7032), mit zwei Türen (Positionierung mit Auftraggeberin abzustimmen) und Abteilen (1x Abteil StG; 1x Abteil EW mit vom EVU bestimmten Schloss), Bezeichnungsschild (mit der Auftraggeberin abzustimmen)
Der Steuergerätschrank muss ein flaches, horizontales Dach haben.</t>
  </si>
  <si>
    <t>Vorbereitung Steuergerät</t>
  </si>
  <si>
    <t>Road Side Unit</t>
  </si>
  <si>
    <t>Optional: Integration separate Verkehrsdatenmessung (System Drittanbieter) zur Erfassung via 20er Schleifen</t>
  </si>
  <si>
    <t>Integration</t>
  </si>
  <si>
    <t>4.1.6.7</t>
  </si>
  <si>
    <t>4.1.7.1.1</t>
  </si>
  <si>
    <t>4.1.7.1.2</t>
  </si>
  <si>
    <t>4.1.7.1.3</t>
  </si>
  <si>
    <t>4.1.7.5</t>
  </si>
  <si>
    <t>4.1.7.6</t>
  </si>
  <si>
    <t>4.1.8.3</t>
  </si>
  <si>
    <t>4.1.8.4</t>
  </si>
  <si>
    <t>Die 2 SIM-Karten werden vom Bauherrn auf Anfrage an das Unternehmen geliefert.</t>
  </si>
  <si>
    <r>
      <t xml:space="preserve">Es sind 2 Antennen an zwei Positionen, mit einem Mindestabstand von 50 cm oben </t>
    </r>
    <r>
      <rPr>
        <b/>
        <sz val="8"/>
        <rFont val="Arial"/>
        <family val="2"/>
      </rPr>
      <t>auf dem Steuergeräteschrankdach</t>
    </r>
    <r>
      <rPr>
        <sz val="8"/>
        <rFont val="Arial"/>
        <family val="2"/>
      </rPr>
      <t xml:space="preserve"> vorzusehen.</t>
    </r>
  </si>
  <si>
    <t>Mobilfunkrouter (Abruf durch UNT bei TBA)</t>
  </si>
  <si>
    <t>5G Antenne (Abruf durch UNT bei TBA)</t>
  </si>
  <si>
    <t>SIM-Karten (Abruf durch UNT bei TBA)</t>
  </si>
  <si>
    <r>
      <t>Signaltest Schnittstelle Blaulichtorganisation mit Ingenieur (kleine Werkprüfung,</t>
    </r>
    <r>
      <rPr>
        <b/>
        <sz val="8"/>
        <color rgb="FFFF0000"/>
        <rFont val="Arial"/>
        <family val="2"/>
      </rPr>
      <t xml:space="preserve"> </t>
    </r>
    <r>
      <rPr>
        <sz val="8"/>
        <rFont val="Arial"/>
        <family val="2"/>
      </rPr>
      <t>1h)</t>
    </r>
  </si>
  <si>
    <t>4.1.9</t>
  </si>
  <si>
    <t>4.1.9.1</t>
  </si>
  <si>
    <t>4.1.9.2</t>
  </si>
  <si>
    <t>Pufferspeicher - Typ:</t>
  </si>
  <si>
    <t>Pufferspeicher</t>
  </si>
  <si>
    <t>Akku Blei</t>
  </si>
  <si>
    <t>LiFePO4 oder vergleichbar</t>
  </si>
  <si>
    <t>SuperCap</t>
  </si>
  <si>
    <t xml:space="preserve">Pufferspeicher </t>
  </si>
  <si>
    <r>
      <t xml:space="preserve">Es ist die Verantwortung des UNT sicherzustellen, dass der </t>
    </r>
    <r>
      <rPr>
        <b/>
        <sz val="8"/>
        <rFont val="Arial"/>
        <family val="2"/>
      </rPr>
      <t>Bolzenabstand 160</t>
    </r>
    <r>
      <rPr>
        <sz val="8"/>
        <rFont val="Arial"/>
        <family val="2"/>
      </rPr>
      <t xml:space="preserve"> </t>
    </r>
    <r>
      <rPr>
        <b/>
        <sz val="8"/>
        <rFont val="Arial"/>
        <family val="2"/>
      </rPr>
      <t>mm</t>
    </r>
    <r>
      <rPr>
        <sz val="8"/>
        <rFont val="Arial"/>
        <family val="2"/>
      </rPr>
      <t xml:space="preserve"> beträgt, gemäss Normalien Ref. 7.10-20.</t>
    </r>
  </si>
  <si>
    <t>4.1.7.7</t>
  </si>
  <si>
    <t>4.6.8</t>
  </si>
  <si>
    <r>
      <t xml:space="preserve">murrplastik cablequick® System oder funktional vergleichbare Lösung für Seite StG </t>
    </r>
    <r>
      <rPr>
        <b/>
        <sz val="8"/>
        <rFont val="Arial"/>
        <family val="2"/>
      </rPr>
      <t>und</t>
    </r>
    <r>
      <rPr>
        <sz val="8"/>
        <rFont val="Arial"/>
        <family val="2"/>
      </rPr>
      <t xml:space="preserve"> EV </t>
    </r>
  </si>
  <si>
    <t>Die Positionen der Kabeldurchführungen sind vom Unternehmer, im Sinne eines einfachen Betriebes und Unterhalt der Anlage, zu positionieren. Es sind einfach und sicher verschliessbare (z.B. Schnellspannerschrauben) Wartungsöffnungen für eine Zugänglichkeit der Kabel im Schacht vorzusehen. Die Durchführung für Versorgungskabel an den HAK ist so zu wählen, dass ein Abklemmen des HAK vermieden wird.
Eine Dampfsperre nach unten ist vorzusehen. Stossstellen (max. 2mm) zwischen Platten sind durch geeignetes permanentes Dichtunsgmaterial zu schliessen.</t>
  </si>
  <si>
    <t>Die Programmierung erfolgt in</t>
  </si>
  <si>
    <t>Das Anforderungsgerät traXio ERGO 2000 FG-SE-V040 ist  mit folgenden Ausstattungsmerkmalen einzusetzen:
- Sensorring bestätigt optisch einen Kontakt.
- Rückmeldung bis zur Grünphase des FG-Übergangs (Sensorring leuchtet rot)
- Sensorring gedimmt leuchtend, wenn keine Anforderung FG-Grün vorliegt.
Alternativsysteme sind vom Auftragnehmer mit dem TBA abzustimmen.</t>
  </si>
  <si>
    <t>Der Fussgängerdrücker gilt als Bestandteil der LSA-Anlage. Der Anbieter der LSA gewährt die Garantie entsprechend ATS für die LSA inklusive Fussgängerdrücker.
Der Bezug erfolgt projektbezogen durch den Unternehmer direkt bei  traXio  info@traxio.ch.</t>
  </si>
  <si>
    <t>Fussgängerarmaturen (Abruf durch UNT bei TBA)</t>
  </si>
  <si>
    <t>Der akustische Signalgeber gilt als Bestandteil der LSA-Anlage. Der Anbieter der LSA gewährt die Garantie entsprechend ATS für die LSA inklusive akustische Signalgeber.
Der Bezug erfolgt projektbezogen durch den Unternehmer direkt bei  traXio  info@traxio.ch.</t>
  </si>
  <si>
    <t>Als akustische Signalgeber für die Orientierung von Sehbehinderten ist durch den Bauherrn der  Anzeige der Akustik BLX Kombi-S vorgegeben. 
Die Ausstattungsmerkmale sind die folgenden:
- Akustisches Orientierungssignal (AO)
- Akustisches Freigabesignal (AF)
- Akustisches Übergangssignal (AÜ) 
- Automatische Absenkung Pilotton</t>
  </si>
  <si>
    <t>Akustische Führung per App LOC.id Upgrade Kit</t>
  </si>
  <si>
    <t>Akustik, Ausführung und Montage nach 
DIN 32981:2018-06</t>
  </si>
  <si>
    <t>Ausrüstung für Sehbehinderte
 (Abruf durch UNT bei TBA).</t>
  </si>
  <si>
    <t>Versorgungspannung ab Steuergerät maximal 40V AC, 24V DC bevorzugt</t>
  </si>
  <si>
    <t>Vorgabe Bauherr</t>
  </si>
  <si>
    <t>Arbeitskoordination Einbau / Inbetriebnahme Schnittellen (inkl. Router Advantech ICR-4261W 5G Mobile Router) mit VSR BE:
Der Router wird in einer Basiskonfiguration durch den Auftraggeber geliefert. Der Bezug erfolgt projektbezogen durch den Unternehmer direkt bei Sphinx mail@sphinxconnect.ch. Anlagenspezifische Einstellungen, wie individuelle IP-Konfigurationen etc. sind aktiv durch den UNT mit dem TBA zu koordinieren.
Der Router besitzt zwei DO-Ausgänge. Diese sind, via Finder-Relais, auf die Steuerung LSA für eine mögliche spätere Nutzung (z.B. Schaltung für Blaulichtorganisationen) zu verdrahten.</t>
  </si>
  <si>
    <t>Fahrtkosten (min. 1.50 CHF/km)</t>
  </si>
  <si>
    <t>Bereinigtes Angebot
(von Kontrollstelle ausgefüllt)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</si>
</sst>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 ##0.00"/>
    <numFmt numFmtId="165" formatCode="dd/mm/yyyy;@"/>
    <numFmt numFmtId="166" formatCode="#\ ###\ ##0.00"/>
    <numFmt numFmtId="167" formatCode="_ * #\'##0.00_ ;_ * \-#\'##0.00_ ;_ * &quot;-&quot;??_ ;_ @_ "/>
    <numFmt numFmtId="168" formatCode="0_ ;\-0\ "/>
  </numFmts>
  <fonts count="28" x14ac:knownFonts="1">
    <font>
      <sz val="10"/>
      <name val="Arial"/>
    </font>
    <font>
      <b/>
      <sz val="10"/>
      <name val="Arial"/>
      <family val="2"/>
    </font>
    <font>
      <sz val="10"/>
      <name val="Arial"/>
      <family val="2"/>
    </font>
    <font>
      <sz val="8"/>
      <name val="Arial"/>
      <family val="2"/>
    </font>
    <font>
      <b/>
      <sz val="8"/>
      <name val="Arial"/>
      <family val="2"/>
    </font>
    <font>
      <u/>
      <sz val="8"/>
      <name val="Arial"/>
      <family val="2"/>
    </font>
    <font>
      <i/>
      <sz val="8"/>
      <name val="Arial"/>
      <family val="2"/>
    </font>
    <font>
      <sz val="8"/>
      <color indexed="10"/>
      <name val="Arial"/>
      <family val="2"/>
    </font>
    <font>
      <sz val="8"/>
      <color rgb="FFFF0000"/>
      <name val="Arial"/>
      <family val="2"/>
    </font>
    <font>
      <b/>
      <sz val="8"/>
      <color rgb="FFFF0000"/>
      <name val="Arial"/>
      <family val="2"/>
    </font>
    <font>
      <sz val="8.5"/>
      <name val="Arial"/>
      <family val="2"/>
    </font>
    <font>
      <b/>
      <sz val="10.5"/>
      <name val="Arial"/>
      <family val="2"/>
    </font>
    <font>
      <sz val="8"/>
      <color theme="9"/>
      <name val="Arial"/>
      <family val="2"/>
    </font>
    <font>
      <b/>
      <sz val="22"/>
      <name val="Arial"/>
      <family val="2"/>
    </font>
    <font>
      <b/>
      <sz val="16"/>
      <name val="Arial"/>
      <family val="2"/>
    </font>
    <font>
      <sz val="8"/>
      <color indexed="8"/>
      <name val="Arial"/>
      <family val="2"/>
    </font>
    <font>
      <u/>
      <sz val="15.8"/>
      <color indexed="12"/>
      <name val="Arial"/>
      <family val="2"/>
    </font>
    <font>
      <b/>
      <sz val="20"/>
      <name val="Arial"/>
      <family val="2"/>
    </font>
    <font>
      <sz val="8"/>
      <color indexed="14"/>
      <name val="Arial"/>
      <family val="2"/>
    </font>
    <font>
      <u/>
      <sz val="8"/>
      <color indexed="12"/>
      <name val="Arial"/>
      <family val="2"/>
    </font>
    <font>
      <b/>
      <sz val="8"/>
      <color indexed="8"/>
      <name val="Arial"/>
      <family val="2"/>
    </font>
    <font>
      <sz val="10"/>
      <name val="Arial"/>
      <family val="2"/>
    </font>
    <font>
      <b/>
      <sz val="8"/>
      <color theme="8"/>
      <name val="Arial"/>
      <family val="2"/>
    </font>
    <font>
      <sz val="8"/>
      <name val="Work Sans"/>
    </font>
    <font>
      <b/>
      <sz val="8"/>
      <color indexed="14"/>
      <name val="Arial"/>
      <family val="2"/>
    </font>
    <font>
      <b/>
      <sz val="18"/>
      <name val="Arial"/>
      <family val="2"/>
    </font>
    <font>
      <sz val="18"/>
      <name val="Arial"/>
      <family val="2"/>
    </font>
    <font>
      <b/>
      <sz val="12"/>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BD0D2"/>
        <bgColor indexed="64"/>
      </patternFill>
    </fill>
    <fill>
      <patternFill patternType="solid">
        <fgColor rgb="FFD9E8D9"/>
        <bgColor indexed="64"/>
      </patternFill>
    </fill>
    <fill>
      <patternFill patternType="solid">
        <fgColor theme="9" tint="0.79998168889431442"/>
        <bgColor indexed="64"/>
      </patternFill>
    </fill>
    <fill>
      <patternFill patternType="solid">
        <fgColor theme="0"/>
        <bgColor indexed="64"/>
      </patternFill>
    </fill>
  </fills>
  <borders count="8">
    <border>
      <left/>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16" fillId="0" borderId="0" applyNumberFormat="0" applyFill="0" applyBorder="0" applyAlignment="0" applyProtection="0">
      <alignment vertical="top"/>
      <protection locked="0"/>
    </xf>
    <xf numFmtId="43" fontId="21" fillId="0" borderId="0" applyFont="0" applyFill="0" applyBorder="0" applyAlignment="0" applyProtection="0"/>
    <xf numFmtId="167" fontId="2" fillId="0" borderId="0" applyFont="0" applyFill="0" applyBorder="0" applyAlignment="0" applyProtection="0"/>
  </cellStyleXfs>
  <cellXfs count="436">
    <xf numFmtId="0" fontId="0" fillId="0" borderId="0" xfId="0"/>
    <xf numFmtId="49" fontId="3" fillId="0" borderId="0" xfId="0" applyNumberFormat="1" applyFont="1" applyFill="1" applyAlignment="1">
      <alignment vertical="top" wrapText="1"/>
    </xf>
    <xf numFmtId="49" fontId="8" fillId="0" borderId="0" xfId="0" applyNumberFormat="1" applyFont="1" applyFill="1" applyAlignment="1">
      <alignment vertical="top" wrapText="1"/>
    </xf>
    <xf numFmtId="0" fontId="11" fillId="0" borderId="0" xfId="1" applyFont="1"/>
    <xf numFmtId="0" fontId="10" fillId="0" borderId="0" xfId="1" applyFont="1"/>
    <xf numFmtId="0" fontId="3" fillId="0" borderId="0" xfId="0" applyFont="1" applyFill="1" applyAlignment="1">
      <alignment vertical="top" wrapText="1"/>
    </xf>
    <xf numFmtId="49" fontId="3" fillId="0" borderId="0" xfId="0" applyNumberFormat="1" applyFont="1" applyFill="1" applyAlignment="1" applyProtection="1">
      <alignment horizontal="right" vertical="top" wrapText="1" readingOrder="1"/>
      <protection locked="0"/>
    </xf>
    <xf numFmtId="0" fontId="3" fillId="0" borderId="0" xfId="0" applyNumberFormat="1" applyFont="1" applyFill="1" applyAlignment="1" applyProtection="1">
      <alignment vertical="top" wrapText="1" readingOrder="1"/>
      <protection locked="0"/>
    </xf>
    <xf numFmtId="0" fontId="3" fillId="0" borderId="0" xfId="0" applyNumberFormat="1" applyFont="1" applyFill="1" applyAlignment="1" applyProtection="1">
      <alignment vertical="top" readingOrder="1"/>
      <protection locked="0"/>
    </xf>
    <xf numFmtId="0" fontId="0" fillId="0" borderId="0" xfId="0" applyFill="1" applyBorder="1" applyAlignment="1">
      <alignment vertical="top"/>
    </xf>
    <xf numFmtId="49" fontId="3" fillId="0" borderId="0" xfId="0" applyNumberFormat="1" applyFont="1" applyAlignment="1" applyProtection="1">
      <alignment horizontal="right" vertical="top" readingOrder="1"/>
    </xf>
    <xf numFmtId="49" fontId="3" fillId="0" borderId="0" xfId="0" quotePrefix="1" applyNumberFormat="1" applyFont="1" applyFill="1" applyAlignment="1" applyProtection="1">
      <alignment horizontal="right" vertical="top" readingOrder="1"/>
    </xf>
    <xf numFmtId="0" fontId="3" fillId="0" borderId="0" xfId="0" applyFont="1" applyFill="1" applyAlignment="1" applyProtection="1">
      <alignment vertical="top"/>
    </xf>
    <xf numFmtId="49" fontId="3" fillId="0" borderId="0" xfId="0" applyNumberFormat="1" applyFont="1" applyFill="1" applyAlignment="1" applyProtection="1">
      <alignment horizontal="right" vertical="top"/>
    </xf>
    <xf numFmtId="164" fontId="3" fillId="0" borderId="0" xfId="0" applyNumberFormat="1" applyFont="1" applyFill="1" applyAlignment="1" applyProtection="1">
      <alignment horizontal="right" vertical="top"/>
    </xf>
    <xf numFmtId="49" fontId="3" fillId="0" borderId="0" xfId="0" applyNumberFormat="1" applyFont="1" applyFill="1" applyAlignment="1" applyProtection="1">
      <alignment horizontal="right" vertical="top" readingOrder="1"/>
    </xf>
    <xf numFmtId="49" fontId="3" fillId="0" borderId="0" xfId="0" applyNumberFormat="1" applyFont="1" applyFill="1" applyAlignment="1" applyProtection="1">
      <alignment horizontal="left" vertical="top" readingOrder="1"/>
    </xf>
    <xf numFmtId="0" fontId="15" fillId="0" borderId="0" xfId="0" applyFont="1" applyAlignment="1">
      <alignment vertical="top"/>
    </xf>
    <xf numFmtId="0" fontId="3" fillId="0" borderId="0" xfId="0" applyFont="1" applyFill="1" applyAlignment="1" applyProtection="1">
      <alignment horizontal="left" vertical="top"/>
    </xf>
    <xf numFmtId="0" fontId="3" fillId="0" borderId="0" xfId="0" applyFont="1" applyAlignment="1" applyProtection="1">
      <alignment horizontal="left" vertical="top"/>
    </xf>
    <xf numFmtId="49" fontId="4" fillId="0" borderId="0" xfId="0" applyNumberFormat="1" applyFont="1" applyAlignment="1" applyProtection="1">
      <alignment horizontal="right" vertical="top" readingOrder="1"/>
    </xf>
    <xf numFmtId="49" fontId="3" fillId="0" borderId="0" xfId="0" applyNumberFormat="1" applyFont="1" applyAlignment="1" applyProtection="1">
      <alignment horizontal="right" vertical="top"/>
    </xf>
    <xf numFmtId="1" fontId="3" fillId="0" borderId="0" xfId="0" applyNumberFormat="1" applyFont="1" applyAlignment="1" applyProtection="1">
      <alignment horizontal="right" vertical="top"/>
    </xf>
    <xf numFmtId="164" fontId="3" fillId="0" borderId="0" xfId="0" applyNumberFormat="1" applyFont="1" applyAlignment="1" applyProtection="1">
      <alignment horizontal="right" vertical="top"/>
    </xf>
    <xf numFmtId="166" fontId="3" fillId="0" borderId="0" xfId="0" applyNumberFormat="1" applyFont="1" applyAlignment="1" applyProtection="1">
      <alignment horizontal="right" vertical="top"/>
    </xf>
    <xf numFmtId="49" fontId="8" fillId="0" borderId="0" xfId="0" applyNumberFormat="1" applyFont="1" applyFill="1" applyAlignment="1" applyProtection="1">
      <alignment horizontal="left" vertical="top" readingOrder="1"/>
    </xf>
    <xf numFmtId="49" fontId="4" fillId="0" borderId="0" xfId="0" quotePrefix="1" applyNumberFormat="1" applyFont="1" applyAlignment="1" applyProtection="1">
      <alignment horizontal="right" vertical="top" readingOrder="1"/>
    </xf>
    <xf numFmtId="49" fontId="4" fillId="0" borderId="0" xfId="0" applyNumberFormat="1" applyFont="1" applyFill="1" applyAlignment="1" applyProtection="1">
      <alignment horizontal="right" vertical="top" readingOrder="1"/>
    </xf>
    <xf numFmtId="0" fontId="19" fillId="0" borderId="0" xfId="2" applyFont="1" applyFill="1" applyAlignment="1" applyProtection="1">
      <alignment horizontal="left" vertical="top" wrapText="1"/>
    </xf>
    <xf numFmtId="166" fontId="3" fillId="0" borderId="0" xfId="0" applyNumberFormat="1" applyFont="1" applyFill="1" applyAlignment="1" applyProtection="1">
      <alignment horizontal="right" vertical="top"/>
    </xf>
    <xf numFmtId="2" fontId="3" fillId="0" borderId="0" xfId="0" applyNumberFormat="1" applyFont="1" applyFill="1" applyAlignment="1" applyProtection="1">
      <alignment horizontal="left" vertical="top"/>
    </xf>
    <xf numFmtId="49" fontId="4" fillId="0" borderId="0" xfId="0" applyNumberFormat="1" applyFont="1" applyFill="1" applyAlignment="1" applyProtection="1">
      <alignment horizontal="right" vertical="top"/>
    </xf>
    <xf numFmtId="164" fontId="4" fillId="0" borderId="0" xfId="0" applyNumberFormat="1" applyFont="1" applyFill="1" applyAlignment="1" applyProtection="1">
      <alignment horizontal="right" vertical="top"/>
    </xf>
    <xf numFmtId="2" fontId="4" fillId="0" borderId="0" xfId="0" applyNumberFormat="1" applyFont="1" applyFill="1" applyAlignment="1" applyProtection="1">
      <alignment horizontal="left" vertical="top"/>
    </xf>
    <xf numFmtId="49" fontId="4" fillId="0" borderId="0" xfId="0" applyNumberFormat="1" applyFont="1" applyFill="1" applyAlignment="1" applyProtection="1">
      <alignment horizontal="center" vertical="top" readingOrder="1"/>
    </xf>
    <xf numFmtId="49" fontId="6" fillId="0" borderId="0" xfId="0" applyNumberFormat="1" applyFont="1" applyFill="1" applyAlignment="1" applyProtection="1">
      <alignment horizontal="center" vertical="top"/>
    </xf>
    <xf numFmtId="164" fontId="6" fillId="0" borderId="0" xfId="0" applyNumberFormat="1" applyFont="1" applyFill="1" applyAlignment="1" applyProtection="1">
      <alignment horizontal="center" vertical="top"/>
    </xf>
    <xf numFmtId="49" fontId="6" fillId="0" borderId="0" xfId="0" applyNumberFormat="1" applyFont="1" applyFill="1" applyAlignment="1" applyProtection="1">
      <alignment horizontal="center" vertical="top" readingOrder="1"/>
    </xf>
    <xf numFmtId="0" fontId="20" fillId="0" borderId="0" xfId="0" applyFont="1" applyAlignment="1">
      <alignment vertical="top"/>
    </xf>
    <xf numFmtId="49" fontId="3" fillId="0" borderId="0" xfId="0" applyNumberFormat="1" applyFont="1" applyFill="1" applyAlignment="1" applyProtection="1">
      <alignment horizontal="left" vertical="top" readingOrder="1"/>
      <protection locked="0"/>
    </xf>
    <xf numFmtId="49" fontId="3" fillId="0" borderId="0" xfId="0" applyNumberFormat="1" applyFont="1" applyAlignment="1" applyProtection="1">
      <alignment horizontal="right" vertical="top" readingOrder="1"/>
      <protection locked="0"/>
    </xf>
    <xf numFmtId="49" fontId="8" fillId="0" borderId="0" xfId="0" applyNumberFormat="1" applyFont="1" applyAlignment="1" applyProtection="1">
      <alignment horizontal="left" vertical="top" readingOrder="1"/>
    </xf>
    <xf numFmtId="0" fontId="18" fillId="0" borderId="0" xfId="0" applyNumberFormat="1" applyFont="1" applyAlignment="1">
      <alignment horizontal="right" vertical="top"/>
    </xf>
    <xf numFmtId="0" fontId="3" fillId="0" borderId="0" xfId="0" applyFont="1" applyAlignment="1" applyProtection="1">
      <alignment vertical="top"/>
    </xf>
    <xf numFmtId="49" fontId="3" fillId="0" borderId="0" xfId="0" quotePrefix="1" applyNumberFormat="1" applyFont="1" applyAlignment="1" applyProtection="1">
      <alignment horizontal="right" vertical="top"/>
    </xf>
    <xf numFmtId="1" fontId="3" fillId="0" borderId="0" xfId="0" applyNumberFormat="1" applyFont="1" applyFill="1" applyAlignment="1" applyProtection="1">
      <alignment horizontal="right" vertical="top"/>
    </xf>
    <xf numFmtId="1" fontId="3" fillId="0" borderId="0" xfId="0" applyNumberFormat="1" applyFont="1" applyFill="1" applyAlignment="1" applyProtection="1">
      <alignment horizontal="right" vertical="top"/>
      <protection locked="0"/>
    </xf>
    <xf numFmtId="0" fontId="18" fillId="0" borderId="0" xfId="0" applyNumberFormat="1" applyFont="1" applyFill="1" applyAlignment="1">
      <alignment horizontal="right" vertical="top"/>
    </xf>
    <xf numFmtId="49" fontId="4" fillId="0" borderId="0" xfId="0" applyNumberFormat="1" applyFont="1" applyAlignment="1" applyProtection="1">
      <alignment horizontal="right" vertical="top"/>
    </xf>
    <xf numFmtId="1" fontId="4" fillId="0" borderId="0" xfId="0" applyNumberFormat="1" applyFont="1" applyAlignment="1" applyProtection="1">
      <alignment horizontal="right" vertical="top"/>
    </xf>
    <xf numFmtId="164" fontId="4" fillId="0" borderId="0" xfId="0" applyNumberFormat="1" applyFont="1" applyAlignment="1" applyProtection="1">
      <alignment horizontal="right" vertical="top"/>
    </xf>
    <xf numFmtId="49" fontId="3" fillId="0" borderId="0" xfId="0" quotePrefix="1" applyNumberFormat="1" applyFont="1" applyAlignment="1" applyProtection="1">
      <alignment horizontal="right" vertical="top" readingOrder="1"/>
    </xf>
    <xf numFmtId="49" fontId="4" fillId="0" borderId="0" xfId="0" quotePrefix="1" applyNumberFormat="1" applyFont="1" applyAlignment="1" applyProtection="1">
      <alignment horizontal="right" vertical="top" readingOrder="1"/>
      <protection locked="0"/>
    </xf>
    <xf numFmtId="49" fontId="3" fillId="0" borderId="0" xfId="0" applyNumberFormat="1" applyFont="1" applyAlignment="1" applyProtection="1">
      <alignment horizontal="right" vertical="top"/>
      <protection locked="0"/>
    </xf>
    <xf numFmtId="1" fontId="3" fillId="0" borderId="0" xfId="0" applyNumberFormat="1" applyFont="1" applyAlignment="1" applyProtection="1">
      <alignment horizontal="right" vertical="top"/>
      <protection locked="0"/>
    </xf>
    <xf numFmtId="49" fontId="3" fillId="0" borderId="0" xfId="0" quotePrefix="1" applyNumberFormat="1" applyFont="1" applyAlignment="1" applyProtection="1">
      <alignment horizontal="right" vertical="top" readingOrder="1"/>
      <protection locked="0"/>
    </xf>
    <xf numFmtId="49" fontId="3" fillId="0" borderId="0" xfId="0" applyNumberFormat="1" applyFont="1" applyFill="1" applyAlignment="1" applyProtection="1">
      <alignment horizontal="left" vertical="top" wrapText="1" readingOrder="1"/>
    </xf>
    <xf numFmtId="0" fontId="4" fillId="0" borderId="0" xfId="0" applyFont="1" applyAlignment="1" applyProtection="1">
      <alignment horizontal="right" vertical="top" readingOrder="1"/>
    </xf>
    <xf numFmtId="1" fontId="4" fillId="0" borderId="0" xfId="0" applyNumberFormat="1" applyFont="1" applyFill="1" applyAlignment="1" applyProtection="1">
      <alignment horizontal="right" vertical="top"/>
    </xf>
    <xf numFmtId="2" fontId="3" fillId="4" borderId="0" xfId="0" applyNumberFormat="1" applyFont="1" applyFill="1" applyAlignment="1" applyProtection="1">
      <alignment horizontal="left" vertical="top"/>
      <protection locked="0"/>
    </xf>
    <xf numFmtId="0" fontId="6" fillId="0" borderId="0" xfId="0" applyFont="1" applyFill="1" applyAlignment="1" applyProtection="1">
      <alignment horizontal="left" vertical="top" wrapText="1"/>
    </xf>
    <xf numFmtId="1" fontId="3" fillId="0" borderId="0" xfId="0" applyNumberFormat="1" applyFont="1" applyAlignment="1" applyProtection="1">
      <alignment horizontal="right" vertical="top" readingOrder="1"/>
    </xf>
    <xf numFmtId="43" fontId="3" fillId="0" borderId="0" xfId="3" applyFont="1" applyAlignment="1" applyProtection="1">
      <alignment horizontal="right" vertical="top" readingOrder="1"/>
    </xf>
    <xf numFmtId="43" fontId="3" fillId="0" borderId="0" xfId="3" applyFont="1" applyAlignment="1" applyProtection="1">
      <alignment horizontal="right" vertical="top"/>
    </xf>
    <xf numFmtId="43" fontId="18" fillId="0" borderId="0" xfId="3" applyFont="1" applyAlignment="1">
      <alignment horizontal="right" vertical="top"/>
    </xf>
    <xf numFmtId="43" fontId="4" fillId="0" borderId="0" xfId="3" applyFont="1" applyAlignment="1" applyProtection="1">
      <alignment horizontal="left" vertical="top" readingOrder="1"/>
    </xf>
    <xf numFmtId="43" fontId="3" fillId="0" borderId="0" xfId="3" applyFont="1" applyFill="1" applyAlignment="1" applyProtection="1">
      <alignment horizontal="right" vertical="top"/>
    </xf>
    <xf numFmtId="43" fontId="3" fillId="0" borderId="0" xfId="3" applyFont="1" applyFill="1" applyAlignment="1" applyProtection="1">
      <alignment horizontal="right" vertical="top"/>
      <protection locked="0"/>
    </xf>
    <xf numFmtId="43" fontId="4" fillId="0" borderId="0" xfId="3" applyFont="1" applyAlignment="1" applyProtection="1">
      <alignment horizontal="right" vertical="top"/>
    </xf>
    <xf numFmtId="43" fontId="3" fillId="0" borderId="0" xfId="3" applyFont="1" applyAlignment="1" applyProtection="1">
      <alignment horizontal="left" vertical="top"/>
    </xf>
    <xf numFmtId="43" fontId="3" fillId="0" borderId="0" xfId="3" applyFont="1" applyAlignment="1" applyProtection="1">
      <alignment horizontal="right" vertical="top"/>
      <protection locked="0"/>
    </xf>
    <xf numFmtId="43" fontId="4" fillId="0" borderId="0" xfId="3" applyFont="1" applyFill="1" applyAlignment="1" applyProtection="1">
      <alignment horizontal="left" vertical="top" readingOrder="1"/>
    </xf>
    <xf numFmtId="0" fontId="6" fillId="0" borderId="0" xfId="0" applyFont="1" applyFill="1" applyAlignment="1" applyProtection="1">
      <alignment vertical="top" wrapText="1"/>
    </xf>
    <xf numFmtId="1" fontId="3" fillId="3" borderId="0" xfId="0" applyNumberFormat="1" applyFont="1" applyFill="1" applyAlignment="1" applyProtection="1">
      <alignment horizontal="right" vertical="top"/>
    </xf>
    <xf numFmtId="49" fontId="3" fillId="0" borderId="0" xfId="0" applyNumberFormat="1" applyFont="1" applyFill="1" applyAlignment="1" applyProtection="1">
      <alignment horizontal="left" vertical="top" wrapText="1" readingOrder="1"/>
      <protection locked="0"/>
    </xf>
    <xf numFmtId="0" fontId="3" fillId="0" borderId="0" xfId="0" applyFont="1" applyFill="1" applyAlignment="1">
      <alignment vertical="top"/>
    </xf>
    <xf numFmtId="0" fontId="0" fillId="0" borderId="0" xfId="0" applyFill="1" applyBorder="1" applyAlignment="1">
      <alignment vertical="top" wrapText="1"/>
    </xf>
    <xf numFmtId="49" fontId="3" fillId="0" borderId="0" xfId="0" applyNumberFormat="1" applyFont="1" applyAlignment="1" applyProtection="1">
      <alignment horizontal="left" vertical="top" wrapText="1" readingOrder="1"/>
    </xf>
    <xf numFmtId="0" fontId="3" fillId="0" borderId="0" xfId="0" applyFont="1" applyFill="1" applyAlignment="1" applyProtection="1">
      <alignment horizontal="left" vertical="top" wrapText="1"/>
    </xf>
    <xf numFmtId="49" fontId="4" fillId="0" borderId="0" xfId="0" applyNumberFormat="1" applyFont="1" applyFill="1" applyAlignment="1" applyProtection="1">
      <alignment horizontal="left" vertical="top" wrapText="1" readingOrder="1"/>
    </xf>
    <xf numFmtId="49" fontId="6" fillId="0" borderId="0" xfId="0" applyNumberFormat="1" applyFont="1" applyFill="1" applyAlignment="1" applyProtection="1">
      <alignment horizontal="center" vertical="top" wrapText="1" readingOrder="1"/>
    </xf>
    <xf numFmtId="0" fontId="20" fillId="0" borderId="0" xfId="0" applyFont="1" applyAlignment="1">
      <alignment vertical="top" wrapText="1"/>
    </xf>
    <xf numFmtId="164" fontId="3" fillId="4" borderId="0" xfId="0" applyNumberFormat="1" applyFont="1" applyFill="1" applyAlignment="1" applyProtection="1">
      <alignment horizontal="left" vertical="top" wrapText="1"/>
      <protection locked="0"/>
    </xf>
    <xf numFmtId="0" fontId="3" fillId="4" borderId="0" xfId="0" applyNumberFormat="1" applyFont="1" applyFill="1" applyAlignment="1" applyProtection="1">
      <alignment horizontal="left" vertical="top" wrapText="1" readingOrder="1"/>
      <protection locked="0"/>
    </xf>
    <xf numFmtId="49" fontId="3" fillId="0" borderId="0" xfId="0" applyNumberFormat="1" applyFont="1" applyAlignment="1">
      <alignment horizontal="left" vertical="top" wrapText="1"/>
    </xf>
    <xf numFmtId="49" fontId="4" fillId="0" borderId="0" xfId="0" applyNumberFormat="1" applyFont="1" applyAlignment="1" applyProtection="1">
      <alignment horizontal="left" vertical="top" wrapText="1" readingOrder="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wrapText="1"/>
    </xf>
    <xf numFmtId="49" fontId="22" fillId="0" borderId="0" xfId="0" applyNumberFormat="1" applyFont="1" applyAlignment="1" applyProtection="1">
      <alignment horizontal="left" vertical="top" wrapText="1" readingOrder="1"/>
    </xf>
    <xf numFmtId="0" fontId="3" fillId="0" borderId="0" xfId="0" applyFont="1" applyAlignment="1">
      <alignment vertical="top" wrapText="1"/>
    </xf>
    <xf numFmtId="0" fontId="3" fillId="0" borderId="0" xfId="0" applyFont="1" applyAlignment="1" applyProtection="1">
      <alignment vertical="top" wrapText="1"/>
    </xf>
    <xf numFmtId="43" fontId="4" fillId="0" borderId="0" xfId="3" applyFont="1" applyBorder="1" applyAlignment="1" applyProtection="1">
      <alignment horizontal="left" vertical="top" readingOrder="1"/>
    </xf>
    <xf numFmtId="43" fontId="4" fillId="0" borderId="0" xfId="0" applyNumberFormat="1" applyFont="1" applyAlignment="1" applyProtection="1">
      <alignment horizontal="left" vertical="top" readingOrder="1"/>
    </xf>
    <xf numFmtId="49" fontId="4" fillId="0" borderId="0" xfId="0" applyNumberFormat="1" applyFont="1" applyAlignment="1" applyProtection="1">
      <alignment horizontal="right" vertical="top" readingOrder="1"/>
      <protection locked="0"/>
    </xf>
    <xf numFmtId="0" fontId="3" fillId="3" borderId="0" xfId="0" applyFont="1" applyFill="1" applyAlignment="1" applyProtection="1">
      <alignment vertical="top" wrapText="1"/>
      <protection locked="0"/>
    </xf>
    <xf numFmtId="49" fontId="4" fillId="0" borderId="0" xfId="0" applyNumberFormat="1" applyFont="1" applyAlignment="1" applyProtection="1">
      <alignment horizontal="left" vertical="center" readingOrder="1"/>
    </xf>
    <xf numFmtId="49" fontId="4" fillId="0" borderId="0" xfId="0" applyNumberFormat="1" applyFont="1" applyAlignment="1" applyProtection="1">
      <alignment horizontal="right" vertical="center" readingOrder="1"/>
    </xf>
    <xf numFmtId="49" fontId="3" fillId="0" borderId="0" xfId="0" applyNumberFormat="1" applyFont="1" applyAlignment="1" applyProtection="1">
      <alignment horizontal="left" vertical="center" readingOrder="1"/>
    </xf>
    <xf numFmtId="49" fontId="3" fillId="0" borderId="0" xfId="0" applyNumberFormat="1" applyFont="1" applyAlignment="1" applyProtection="1">
      <alignment vertical="center" wrapText="1" readingOrder="1"/>
    </xf>
    <xf numFmtId="49" fontId="4" fillId="0" borderId="0" xfId="0" applyNumberFormat="1" applyFont="1" applyAlignment="1" applyProtection="1">
      <alignment vertical="center" readingOrder="1"/>
    </xf>
    <xf numFmtId="0" fontId="3" fillId="0" borderId="0" xfId="1" applyFont="1" applyAlignment="1" applyProtection="1">
      <alignment horizontal="justify" wrapText="1"/>
    </xf>
    <xf numFmtId="0" fontId="3" fillId="0" borderId="0" xfId="1" applyFont="1" applyAlignment="1" applyProtection="1">
      <alignment vertical="top" wrapText="1"/>
    </xf>
    <xf numFmtId="49" fontId="6" fillId="0" borderId="0" xfId="0" applyNumberFormat="1" applyFont="1" applyFill="1" applyAlignment="1" applyProtection="1">
      <alignment horizontal="left" vertical="top" wrapText="1" readingOrder="1"/>
    </xf>
    <xf numFmtId="49" fontId="4" fillId="0" borderId="0" xfId="0" applyNumberFormat="1" applyFont="1" applyFill="1" applyAlignment="1" applyProtection="1">
      <alignment vertical="top" readingOrder="1"/>
    </xf>
    <xf numFmtId="49" fontId="4" fillId="0" borderId="0" xfId="0" applyNumberFormat="1" applyFont="1" applyFill="1" applyAlignment="1" applyProtection="1">
      <alignment horizontal="left" vertical="top" readingOrder="1"/>
    </xf>
    <xf numFmtId="49" fontId="4" fillId="0" borderId="0" xfId="0" applyNumberFormat="1" applyFont="1" applyAlignment="1" applyProtection="1">
      <alignment horizontal="right" vertical="top" wrapText="1" readingOrder="1"/>
    </xf>
    <xf numFmtId="49" fontId="3" fillId="0" borderId="0" xfId="0" applyNumberFormat="1" applyFont="1" applyAlignment="1" applyProtection="1">
      <alignment vertical="top"/>
    </xf>
    <xf numFmtId="49" fontId="3" fillId="0" borderId="0" xfId="0" applyNumberFormat="1" applyFont="1" applyFill="1" applyAlignment="1" applyProtection="1">
      <alignment horizontal="left" vertical="center" readingOrder="1"/>
    </xf>
    <xf numFmtId="49" fontId="5" fillId="0" borderId="0" xfId="0" applyNumberFormat="1" applyFont="1" applyFill="1" applyAlignment="1" applyProtection="1">
      <alignment horizontal="left" vertical="center" readingOrder="1"/>
    </xf>
    <xf numFmtId="49" fontId="19" fillId="0" borderId="0" xfId="2" applyNumberFormat="1" applyFont="1" applyAlignment="1" applyProtection="1">
      <alignment horizontal="left" vertical="top" wrapText="1" readingOrder="1"/>
    </xf>
    <xf numFmtId="49" fontId="3" fillId="0" borderId="0" xfId="0" applyNumberFormat="1" applyFont="1" applyAlignment="1">
      <alignment horizontal="right" vertical="top" readingOrder="1"/>
    </xf>
    <xf numFmtId="49" fontId="3" fillId="0" borderId="0" xfId="0" applyNumberFormat="1" applyFont="1" applyAlignment="1">
      <alignment horizontal="right" vertical="top"/>
    </xf>
    <xf numFmtId="49" fontId="3" fillId="0" borderId="0" xfId="0" applyNumberFormat="1" applyFont="1" applyAlignment="1">
      <alignment horizontal="left" vertical="top" wrapText="1" readingOrder="1"/>
    </xf>
    <xf numFmtId="49" fontId="3" fillId="0" borderId="0" xfId="0" applyNumberFormat="1" applyFont="1" applyAlignment="1">
      <alignment horizontal="left" vertical="top" readingOrder="1"/>
    </xf>
    <xf numFmtId="49" fontId="3" fillId="0" borderId="0" xfId="0" quotePrefix="1" applyNumberFormat="1" applyFont="1" applyAlignment="1">
      <alignment horizontal="right" vertical="top" readingOrder="1"/>
    </xf>
    <xf numFmtId="49" fontId="3" fillId="0" borderId="0" xfId="0" applyNumberFormat="1" applyFont="1" applyFill="1" applyAlignment="1" applyProtection="1">
      <alignment horizontal="left" vertical="top"/>
    </xf>
    <xf numFmtId="49" fontId="3" fillId="0" borderId="0" xfId="0" applyNumberFormat="1" applyFont="1" applyAlignment="1" applyProtection="1">
      <alignment horizontal="left" vertical="top" readingOrder="1"/>
    </xf>
    <xf numFmtId="0" fontId="3" fillId="0" borderId="0" xfId="0" applyFont="1" applyFill="1" applyAlignment="1" applyProtection="1">
      <alignment vertical="top" wrapText="1"/>
    </xf>
    <xf numFmtId="49" fontId="4" fillId="0" borderId="0" xfId="0" applyNumberFormat="1" applyFont="1" applyAlignment="1" applyProtection="1">
      <alignment horizontal="left" vertical="top" readingOrder="1"/>
    </xf>
    <xf numFmtId="49" fontId="3" fillId="0" borderId="0" xfId="1" applyNumberFormat="1" applyFont="1" applyAlignment="1">
      <alignment horizontal="left" vertical="center" readingOrder="1"/>
    </xf>
    <xf numFmtId="49" fontId="3" fillId="0" borderId="0" xfId="1" applyNumberFormat="1" applyFont="1" applyAlignment="1" applyProtection="1">
      <alignment horizontal="left" vertical="top" wrapText="1" readingOrder="1"/>
      <protection locked="0"/>
    </xf>
    <xf numFmtId="0" fontId="3" fillId="0" borderId="0" xfId="0" applyFont="1" applyAlignment="1">
      <alignment horizontal="left" vertical="center"/>
    </xf>
    <xf numFmtId="49" fontId="3" fillId="0" borderId="0" xfId="0" applyNumberFormat="1" applyFont="1" applyAlignment="1">
      <alignment horizontal="left" vertical="center" readingOrder="1"/>
    </xf>
    <xf numFmtId="0" fontId="3" fillId="0" borderId="0" xfId="1" applyFont="1" applyAlignment="1">
      <alignment horizontal="left" vertical="center"/>
    </xf>
    <xf numFmtId="49" fontId="3" fillId="0" borderId="0" xfId="1" applyNumberFormat="1" applyFont="1" applyAlignment="1">
      <alignment horizontal="left" vertical="top" wrapText="1" readingOrder="1"/>
    </xf>
    <xf numFmtId="1" fontId="3" fillId="3" borderId="0" xfId="1" applyNumberFormat="1" applyFont="1" applyFill="1" applyAlignment="1">
      <alignment horizontal="right" vertical="top"/>
    </xf>
    <xf numFmtId="49" fontId="3" fillId="0" borderId="0" xfId="1" applyNumberFormat="1" applyFont="1" applyAlignment="1">
      <alignment horizontal="right" vertical="top"/>
    </xf>
    <xf numFmtId="49" fontId="4" fillId="0" borderId="0" xfId="1" applyNumberFormat="1" applyFont="1" applyAlignment="1">
      <alignment horizontal="right" vertical="top" readingOrder="1"/>
    </xf>
    <xf numFmtId="49" fontId="3" fillId="0" borderId="0" xfId="1" applyNumberFormat="1" applyFont="1" applyAlignment="1">
      <alignment horizontal="right" vertical="top" readingOrder="1"/>
    </xf>
    <xf numFmtId="49" fontId="4" fillId="0" borderId="0" xfId="1" applyNumberFormat="1" applyFont="1" applyAlignment="1">
      <alignment horizontal="right" vertical="top"/>
    </xf>
    <xf numFmtId="0" fontId="2" fillId="0" borderId="0" xfId="1" applyAlignment="1">
      <alignment vertical="top"/>
    </xf>
    <xf numFmtId="49" fontId="3" fillId="0" borderId="0" xfId="1" applyNumberFormat="1" applyFont="1" applyAlignment="1">
      <alignment horizontal="left" vertical="top" readingOrder="1"/>
    </xf>
    <xf numFmtId="167" fontId="4" fillId="0" borderId="0" xfId="4" applyFont="1" applyAlignment="1" applyProtection="1">
      <alignment horizontal="left" vertical="top" readingOrder="1"/>
    </xf>
    <xf numFmtId="49" fontId="3" fillId="0" borderId="0" xfId="1" applyNumberFormat="1" applyFont="1" applyAlignment="1" applyProtection="1">
      <alignment horizontal="right" vertical="top"/>
      <protection locked="0"/>
    </xf>
    <xf numFmtId="1" fontId="3" fillId="0" borderId="0" xfId="1" applyNumberFormat="1" applyFont="1" applyAlignment="1" applyProtection="1">
      <alignment horizontal="right" vertical="top"/>
      <protection locked="0"/>
    </xf>
    <xf numFmtId="167" fontId="3" fillId="0" borderId="0" xfId="4" applyFont="1" applyAlignment="1" applyProtection="1">
      <alignment horizontal="right" vertical="top"/>
      <protection locked="0"/>
    </xf>
    <xf numFmtId="49" fontId="3" fillId="0" borderId="0" xfId="1" applyNumberFormat="1" applyFont="1" applyAlignment="1">
      <alignment vertical="center" wrapText="1" readingOrder="1"/>
    </xf>
    <xf numFmtId="49" fontId="5" fillId="0" borderId="0" xfId="1" applyNumberFormat="1" applyFont="1" applyAlignment="1">
      <alignment horizontal="left" vertical="center" readingOrder="1"/>
    </xf>
    <xf numFmtId="0" fontId="3" fillId="0" borderId="0" xfId="1" applyFont="1" applyAlignment="1">
      <alignment vertical="top" wrapText="1"/>
    </xf>
    <xf numFmtId="164" fontId="3" fillId="0" borderId="0" xfId="0" applyNumberFormat="1" applyFont="1" applyAlignment="1">
      <alignment horizontal="right" vertical="top"/>
    </xf>
    <xf numFmtId="49" fontId="4" fillId="0" borderId="0" xfId="1" applyNumberFormat="1" applyFont="1" applyAlignment="1">
      <alignment horizontal="left" vertical="top" readingOrder="1"/>
    </xf>
    <xf numFmtId="0" fontId="2" fillId="0" borderId="0" xfId="1" applyAlignment="1">
      <alignment vertical="top" wrapText="1"/>
    </xf>
    <xf numFmtId="0" fontId="2" fillId="0" borderId="0" xfId="1" applyAlignment="1">
      <alignment horizontal="right" vertical="top"/>
    </xf>
    <xf numFmtId="0" fontId="13" fillId="0" borderId="0" xfId="1" applyFont="1" applyAlignment="1">
      <alignment vertical="top"/>
    </xf>
    <xf numFmtId="0" fontId="13" fillId="0" borderId="0" xfId="1" applyFont="1" applyAlignment="1">
      <alignment vertical="top" wrapText="1"/>
    </xf>
    <xf numFmtId="0" fontId="13" fillId="0" borderId="0" xfId="1" applyFont="1" applyAlignment="1">
      <alignment horizontal="right" vertical="top"/>
    </xf>
    <xf numFmtId="0" fontId="1" fillId="0" borderId="0" xfId="1" applyFont="1" applyAlignment="1">
      <alignment vertical="top"/>
    </xf>
    <xf numFmtId="49" fontId="3" fillId="0" borderId="0" xfId="1" applyNumberFormat="1" applyFont="1" applyAlignment="1">
      <alignment horizontal="right" vertical="top" wrapText="1" readingOrder="1"/>
    </xf>
    <xf numFmtId="49" fontId="3" fillId="0" borderId="0" xfId="1" quotePrefix="1" applyNumberFormat="1" applyFont="1" applyAlignment="1">
      <alignment horizontal="right" vertical="top" readingOrder="1"/>
    </xf>
    <xf numFmtId="164" fontId="3" fillId="0" borderId="0" xfId="1" applyNumberFormat="1" applyFont="1" applyAlignment="1">
      <alignment horizontal="right" vertical="top"/>
    </xf>
    <xf numFmtId="14" fontId="3" fillId="0" borderId="0" xfId="1" quotePrefix="1" applyNumberFormat="1" applyFont="1" applyAlignment="1">
      <alignment horizontal="left" vertical="top" wrapText="1" readingOrder="1"/>
    </xf>
    <xf numFmtId="14" fontId="3" fillId="0" borderId="0" xfId="1" quotePrefix="1" applyNumberFormat="1" applyFont="1" applyAlignment="1">
      <alignment horizontal="left" vertical="top" readingOrder="1"/>
    </xf>
    <xf numFmtId="0" fontId="3" fillId="0" borderId="0" xfId="1" applyFont="1" applyAlignment="1">
      <alignment vertical="top"/>
    </xf>
    <xf numFmtId="0" fontId="15" fillId="0" borderId="0" xfId="1" applyFont="1" applyAlignment="1">
      <alignment vertical="top"/>
    </xf>
    <xf numFmtId="0" fontId="3" fillId="0" borderId="0" xfId="1" applyFont="1" applyAlignment="1">
      <alignment horizontal="left" vertical="top"/>
    </xf>
    <xf numFmtId="49" fontId="4" fillId="0" borderId="0" xfId="1" applyNumberFormat="1" applyFont="1" applyAlignment="1">
      <alignment horizontal="left" vertical="top" wrapText="1" readingOrder="1"/>
    </xf>
    <xf numFmtId="49" fontId="4" fillId="0" borderId="0" xfId="1" quotePrefix="1" applyNumberFormat="1" applyFont="1" applyAlignment="1">
      <alignment horizontal="left" vertical="top" readingOrder="1"/>
    </xf>
    <xf numFmtId="0" fontId="3" fillId="0" borderId="0" xfId="1" applyFont="1" applyAlignment="1">
      <alignment horizontal="left" vertical="top" wrapText="1"/>
    </xf>
    <xf numFmtId="49" fontId="8" fillId="0" borderId="0" xfId="1" applyNumberFormat="1" applyFont="1" applyAlignment="1">
      <alignment horizontal="left" vertical="top" readingOrder="1"/>
    </xf>
    <xf numFmtId="9" fontId="3" fillId="0" borderId="0" xfId="1" applyNumberFormat="1" applyFont="1" applyAlignment="1">
      <alignment vertical="top" wrapText="1"/>
    </xf>
    <xf numFmtId="9" fontId="3" fillId="0" borderId="0" xfId="1" applyNumberFormat="1" applyFont="1" applyAlignment="1">
      <alignment horizontal="right" vertical="top" wrapText="1"/>
    </xf>
    <xf numFmtId="49" fontId="3" fillId="0" borderId="0" xfId="1" applyNumberFormat="1" applyFont="1" applyAlignment="1">
      <alignment vertical="top"/>
    </xf>
    <xf numFmtId="49" fontId="3" fillId="0" borderId="0" xfId="1" applyNumberFormat="1" applyFont="1" applyAlignment="1">
      <alignment horizontal="left" vertical="top"/>
    </xf>
    <xf numFmtId="49" fontId="4" fillId="0" borderId="0" xfId="1" applyNumberFormat="1" applyFont="1" applyAlignment="1">
      <alignment horizontal="right" vertical="top" wrapText="1" readingOrder="1"/>
    </xf>
    <xf numFmtId="49" fontId="4" fillId="0" borderId="0" xfId="1" applyNumberFormat="1" applyFont="1" applyAlignment="1">
      <alignment vertical="top" wrapText="1" readingOrder="1"/>
    </xf>
    <xf numFmtId="2" fontId="3" fillId="0" borderId="0" xfId="1" applyNumberFormat="1" applyFont="1" applyAlignment="1">
      <alignment horizontal="right" vertical="top"/>
    </xf>
    <xf numFmtId="49" fontId="4" fillId="0" borderId="0" xfId="1" applyNumberFormat="1" applyFont="1" applyAlignment="1">
      <alignment vertical="top" readingOrder="1"/>
    </xf>
    <xf numFmtId="164" fontId="4" fillId="0" borderId="0" xfId="1" applyNumberFormat="1" applyFont="1" applyAlignment="1">
      <alignment horizontal="right" vertical="top"/>
    </xf>
    <xf numFmtId="2" fontId="4" fillId="0" borderId="0" xfId="1" applyNumberFormat="1" applyFont="1" applyAlignment="1">
      <alignment horizontal="right" vertical="top"/>
    </xf>
    <xf numFmtId="0" fontId="6" fillId="0" borderId="0" xfId="1" applyFont="1" applyAlignment="1">
      <alignment vertical="top" wrapText="1"/>
    </xf>
    <xf numFmtId="0" fontId="6" fillId="0" borderId="0" xfId="1" applyFont="1" applyAlignment="1">
      <alignment horizontal="left" vertical="top" wrapText="1"/>
    </xf>
    <xf numFmtId="49" fontId="6" fillId="0" borderId="0" xfId="1" applyNumberFormat="1" applyFont="1" applyAlignment="1">
      <alignment horizontal="right" vertical="top"/>
    </xf>
    <xf numFmtId="49" fontId="6" fillId="0" borderId="0" xfId="1" applyNumberFormat="1" applyFont="1" applyAlignment="1">
      <alignment horizontal="center" vertical="top"/>
    </xf>
    <xf numFmtId="164" fontId="6" fillId="0" borderId="0" xfId="1" applyNumberFormat="1" applyFont="1" applyAlignment="1">
      <alignment horizontal="right" vertical="top"/>
    </xf>
    <xf numFmtId="49" fontId="3" fillId="0" borderId="0" xfId="1" applyNumberFormat="1" applyFont="1" applyAlignment="1">
      <alignment vertical="top" wrapText="1"/>
    </xf>
    <xf numFmtId="0" fontId="3" fillId="0" borderId="0" xfId="0" applyFont="1" applyAlignment="1" applyProtection="1">
      <alignment vertical="top" wrapText="1"/>
      <protection locked="0"/>
    </xf>
    <xf numFmtId="14" fontId="3" fillId="0" borderId="0" xfId="1" applyNumberFormat="1" applyFont="1" applyAlignment="1">
      <alignment horizontal="left" vertical="top"/>
    </xf>
    <xf numFmtId="49" fontId="4" fillId="0" borderId="0" xfId="0" quotePrefix="1" applyNumberFormat="1" applyFont="1" applyAlignment="1">
      <alignment horizontal="right" vertical="top" readingOrder="1"/>
    </xf>
    <xf numFmtId="1" fontId="3" fillId="0" borderId="0" xfId="0" applyNumberFormat="1" applyFont="1" applyAlignment="1">
      <alignment horizontal="right" vertical="top"/>
    </xf>
    <xf numFmtId="49" fontId="4" fillId="0" borderId="0" xfId="0" applyNumberFormat="1" applyFont="1" applyAlignment="1">
      <alignment horizontal="right" vertical="top"/>
    </xf>
    <xf numFmtId="49" fontId="4" fillId="0" borderId="0" xfId="0" applyNumberFormat="1" applyFont="1" applyAlignment="1">
      <alignment horizontal="right" vertical="top" readingOrder="1"/>
    </xf>
    <xf numFmtId="49" fontId="3" fillId="0" borderId="0" xfId="0" quotePrefix="1" applyNumberFormat="1" applyFont="1" applyAlignment="1">
      <alignment horizontal="right" vertical="top"/>
    </xf>
    <xf numFmtId="49" fontId="4" fillId="0" borderId="0" xfId="0" applyNumberFormat="1" applyFont="1" applyAlignment="1" applyProtection="1">
      <alignment horizontal="left" vertical="top" wrapText="1" readingOrder="1"/>
    </xf>
    <xf numFmtId="49" fontId="3" fillId="0" borderId="0" xfId="0" applyNumberFormat="1" applyFont="1" applyFill="1" applyAlignment="1">
      <alignment horizontal="right" vertical="top"/>
    </xf>
    <xf numFmtId="49" fontId="4" fillId="0" borderId="0" xfId="1" applyNumberFormat="1" applyFont="1" applyAlignment="1">
      <alignment horizontal="left" vertical="top" readingOrder="1"/>
    </xf>
    <xf numFmtId="49" fontId="4" fillId="0" borderId="0" xfId="0" quotePrefix="1" applyNumberFormat="1" applyFont="1" applyFill="1" applyAlignment="1" applyProtection="1">
      <alignment horizontal="right" vertical="top" readingOrder="1"/>
    </xf>
    <xf numFmtId="0" fontId="4" fillId="0" borderId="0" xfId="0" applyFont="1" applyAlignment="1" applyProtection="1">
      <alignment horizontal="left" vertical="top"/>
    </xf>
    <xf numFmtId="49" fontId="4" fillId="0" borderId="0" xfId="0" applyNumberFormat="1" applyFont="1" applyFill="1" applyAlignment="1" applyProtection="1">
      <alignment horizontal="right" vertical="top" readingOrder="1"/>
      <protection locked="0"/>
    </xf>
    <xf numFmtId="49" fontId="4" fillId="0" borderId="0" xfId="0" applyNumberFormat="1" applyFont="1" applyFill="1" applyAlignment="1" applyProtection="1">
      <alignment horizontal="right" vertical="top" wrapText="1" readingOrder="1"/>
      <protection locked="0"/>
    </xf>
    <xf numFmtId="0" fontId="24" fillId="0" borderId="0" xfId="0" applyNumberFormat="1" applyFont="1" applyAlignment="1">
      <alignment horizontal="right" vertical="top"/>
    </xf>
    <xf numFmtId="0" fontId="24" fillId="0" borderId="0" xfId="0" applyFont="1" applyAlignment="1">
      <alignment horizontal="right" vertical="top"/>
    </xf>
    <xf numFmtId="49" fontId="4" fillId="0" borderId="0" xfId="1" applyNumberFormat="1" applyFont="1" applyAlignment="1" applyProtection="1">
      <alignment horizontal="right" vertical="top" readingOrder="1"/>
      <protection locked="0"/>
    </xf>
    <xf numFmtId="49" fontId="4" fillId="0" borderId="0" xfId="1" applyNumberFormat="1" applyFont="1" applyAlignment="1">
      <alignment horizontal="right" vertical="center" readingOrder="1"/>
    </xf>
    <xf numFmtId="49" fontId="4" fillId="0" borderId="0" xfId="0" applyNumberFormat="1" applyFont="1" applyAlignment="1">
      <alignment vertical="top" wrapText="1"/>
    </xf>
    <xf numFmtId="0" fontId="3" fillId="0" borderId="0" xfId="0" applyFont="1" applyAlignment="1">
      <alignment horizontal="left" vertical="top" wrapText="1"/>
    </xf>
    <xf numFmtId="43" fontId="3" fillId="0" borderId="0" xfId="3" applyFont="1" applyAlignment="1" applyProtection="1">
      <alignment horizontal="left" vertical="top" readingOrder="1"/>
    </xf>
    <xf numFmtId="4" fontId="3" fillId="4" borderId="0" xfId="3" applyNumberFormat="1" applyFont="1" applyFill="1" applyAlignment="1" applyProtection="1">
      <alignment vertical="top"/>
      <protection locked="0"/>
    </xf>
    <xf numFmtId="4" fontId="3" fillId="5" borderId="0" xfId="3" applyNumberFormat="1" applyFont="1" applyFill="1" applyAlignment="1" applyProtection="1">
      <alignment vertical="top" readingOrder="1"/>
    </xf>
    <xf numFmtId="4" fontId="3" fillId="4" borderId="0" xfId="4" applyNumberFormat="1" applyFont="1" applyFill="1" applyAlignment="1" applyProtection="1">
      <alignment vertical="top"/>
      <protection locked="0"/>
    </xf>
    <xf numFmtId="4" fontId="3" fillId="0" borderId="0" xfId="0" applyNumberFormat="1" applyFont="1" applyAlignment="1" applyProtection="1">
      <alignment vertical="top"/>
    </xf>
    <xf numFmtId="4" fontId="4" fillId="0" borderId="0" xfId="0" applyNumberFormat="1" applyFont="1" applyAlignment="1" applyProtection="1">
      <alignment vertical="top" readingOrder="1"/>
    </xf>
    <xf numFmtId="39" fontId="3" fillId="4" borderId="0" xfId="4" applyNumberFormat="1" applyFont="1" applyFill="1" applyAlignment="1" applyProtection="1">
      <alignment horizontal="right" vertical="top"/>
      <protection locked="0"/>
    </xf>
    <xf numFmtId="39" fontId="3" fillId="5" borderId="0" xfId="4" applyNumberFormat="1" applyFont="1" applyFill="1" applyAlignment="1" applyProtection="1">
      <alignment horizontal="right" vertical="top" readingOrder="1"/>
    </xf>
    <xf numFmtId="39" fontId="3" fillId="5" borderId="0" xfId="4" applyNumberFormat="1" applyFont="1" applyFill="1" applyAlignment="1" applyProtection="1">
      <alignment horizontal="right" vertical="top"/>
      <protection locked="0"/>
    </xf>
    <xf numFmtId="1" fontId="3" fillId="6" borderId="0" xfId="0" applyNumberFormat="1" applyFont="1" applyFill="1" applyAlignment="1" applyProtection="1">
      <alignment horizontal="right" vertical="top"/>
    </xf>
    <xf numFmtId="1" fontId="3" fillId="6" borderId="0" xfId="4" applyNumberFormat="1" applyFont="1" applyFill="1" applyAlignment="1" applyProtection="1">
      <alignment horizontal="right" vertical="top"/>
      <protection locked="0"/>
    </xf>
    <xf numFmtId="1" fontId="3" fillId="4" borderId="0" xfId="0" applyNumberFormat="1" applyFont="1" applyFill="1" applyAlignment="1" applyProtection="1">
      <alignment horizontal="right" vertical="top"/>
      <protection locked="0"/>
    </xf>
    <xf numFmtId="0" fontId="3" fillId="0" borderId="0" xfId="0" applyFont="1" applyAlignment="1">
      <alignment vertical="top"/>
    </xf>
    <xf numFmtId="39" fontId="3" fillId="0" borderId="0" xfId="4" applyNumberFormat="1" applyFont="1" applyFill="1" applyAlignment="1" applyProtection="1">
      <alignment horizontal="right" vertical="top"/>
      <protection locked="0"/>
    </xf>
    <xf numFmtId="1" fontId="3" fillId="4" borderId="0" xfId="0" applyNumberFormat="1" applyFont="1" applyFill="1" applyAlignment="1" applyProtection="1">
      <alignment horizontal="right" vertical="top"/>
    </xf>
    <xf numFmtId="49" fontId="3" fillId="0" borderId="0" xfId="0" applyNumberFormat="1" applyFont="1" applyAlignment="1">
      <alignment horizontal="left" vertical="top"/>
    </xf>
    <xf numFmtId="0" fontId="3" fillId="0" borderId="0" xfId="0" applyFont="1" applyFill="1" applyAlignment="1" applyProtection="1">
      <alignment vertical="top" wrapText="1"/>
    </xf>
    <xf numFmtId="49" fontId="3" fillId="0" borderId="0" xfId="0" applyNumberFormat="1" applyFont="1" applyAlignment="1" applyProtection="1">
      <alignment horizontal="left" vertical="top"/>
    </xf>
    <xf numFmtId="0" fontId="15" fillId="0" borderId="0" xfId="0" applyFont="1" applyAlignment="1">
      <alignment vertical="top" wrapText="1"/>
    </xf>
    <xf numFmtId="49" fontId="3" fillId="0" borderId="0" xfId="0" applyNumberFormat="1" applyFont="1" applyFill="1" applyAlignment="1" applyProtection="1">
      <alignment horizontal="left" vertical="top"/>
    </xf>
    <xf numFmtId="49" fontId="3" fillId="0" borderId="0" xfId="0" applyNumberFormat="1" applyFont="1" applyAlignment="1" applyProtection="1">
      <alignment horizontal="left" vertical="top" readingOrder="1"/>
    </xf>
    <xf numFmtId="49" fontId="4" fillId="0" borderId="0" xfId="0" applyNumberFormat="1" applyFont="1" applyAlignment="1">
      <alignment horizontal="left" vertical="top" readingOrder="1"/>
    </xf>
    <xf numFmtId="49" fontId="4" fillId="0" borderId="0" xfId="0" applyNumberFormat="1" applyFont="1" applyAlignment="1" applyProtection="1">
      <alignment horizontal="left" vertical="top" readingOrder="1"/>
    </xf>
    <xf numFmtId="49" fontId="4" fillId="0" borderId="0" xfId="0" applyNumberFormat="1" applyFont="1" applyAlignment="1">
      <alignment horizontal="left" vertical="top" wrapText="1" readingOrder="1"/>
    </xf>
    <xf numFmtId="0" fontId="4" fillId="0" borderId="0" xfId="0" applyFont="1" applyFill="1" applyAlignment="1" applyProtection="1">
      <alignment vertical="top" wrapText="1"/>
    </xf>
    <xf numFmtId="0" fontId="4" fillId="0" borderId="0" xfId="0" applyFont="1" applyAlignment="1" applyProtection="1">
      <alignment vertical="top" wrapText="1"/>
    </xf>
    <xf numFmtId="0" fontId="4" fillId="0" borderId="0" xfId="0" applyFont="1" applyAlignment="1">
      <alignment vertical="top"/>
    </xf>
    <xf numFmtId="49" fontId="3" fillId="0" borderId="0" xfId="0" applyNumberFormat="1" applyFont="1" applyAlignment="1">
      <alignment vertical="top" wrapText="1"/>
    </xf>
    <xf numFmtId="49" fontId="3" fillId="0" borderId="0" xfId="0" applyNumberFormat="1" applyFont="1" applyAlignment="1" applyProtection="1">
      <alignment horizontal="left" vertical="top" wrapText="1" readingOrder="1"/>
      <protection locked="0"/>
    </xf>
    <xf numFmtId="49" fontId="3" fillId="0" borderId="0" xfId="1" applyNumberFormat="1" applyFont="1" applyFill="1" applyAlignment="1">
      <alignment horizontal="right" vertical="top"/>
    </xf>
    <xf numFmtId="1" fontId="3" fillId="0" borderId="0" xfId="4" applyNumberFormat="1" applyFont="1" applyFill="1" applyAlignment="1" applyProtection="1">
      <alignment horizontal="right" vertical="top"/>
      <protection locked="0"/>
    </xf>
    <xf numFmtId="0" fontId="3" fillId="0" borderId="0" xfId="0" applyFont="1" applyFill="1" applyAlignment="1" applyProtection="1">
      <alignment vertical="top" wrapText="1"/>
    </xf>
    <xf numFmtId="49" fontId="3" fillId="4" borderId="0" xfId="0" applyNumberFormat="1" applyFont="1" applyFill="1" applyAlignment="1" applyProtection="1">
      <alignment horizontal="left" vertical="top" wrapText="1" readingOrder="1"/>
      <protection locked="0"/>
    </xf>
    <xf numFmtId="49" fontId="3" fillId="0" borderId="0" xfId="0" applyNumberFormat="1" applyFont="1" applyAlignment="1" applyProtection="1">
      <alignment horizontal="left" vertical="top" wrapText="1" readingOrder="1"/>
      <protection locked="0"/>
    </xf>
    <xf numFmtId="49" fontId="4" fillId="0" borderId="0" xfId="0" applyNumberFormat="1" applyFont="1" applyAlignment="1" applyProtection="1">
      <alignment horizontal="left" vertical="top" readingOrder="1"/>
    </xf>
    <xf numFmtId="49" fontId="4" fillId="0" borderId="0" xfId="0" applyNumberFormat="1" applyFont="1" applyAlignment="1">
      <alignment horizontal="left" vertical="top" readingOrder="1"/>
    </xf>
    <xf numFmtId="0" fontId="4" fillId="0" borderId="0" xfId="0" applyFont="1" applyAlignment="1" applyProtection="1">
      <alignment vertical="top"/>
    </xf>
    <xf numFmtId="0" fontId="4" fillId="0" borderId="0" xfId="0" applyFont="1" applyFill="1" applyAlignment="1" applyProtection="1">
      <alignment vertical="top"/>
    </xf>
    <xf numFmtId="0" fontId="4" fillId="0" borderId="0" xfId="0" applyFont="1" applyFill="1" applyAlignment="1" applyProtection="1">
      <alignment vertical="top" wrapText="1"/>
    </xf>
    <xf numFmtId="49" fontId="4" fillId="0" borderId="0" xfId="1" applyNumberFormat="1" applyFont="1" applyAlignment="1">
      <alignment horizontal="left" vertical="top" readingOrder="1"/>
    </xf>
    <xf numFmtId="49" fontId="4" fillId="0" borderId="0" xfId="0" applyNumberFormat="1" applyFont="1" applyAlignment="1">
      <alignment horizontal="left" vertical="top" wrapText="1" readingOrder="1"/>
    </xf>
    <xf numFmtId="0" fontId="3" fillId="0" borderId="0" xfId="0" applyFont="1" applyAlignment="1" applyProtection="1">
      <alignment vertical="top"/>
      <protection locked="0"/>
    </xf>
    <xf numFmtId="49" fontId="4" fillId="0" borderId="0" xfId="0" applyNumberFormat="1" applyFont="1" applyAlignment="1" applyProtection="1">
      <alignment horizontal="left" vertical="top" readingOrder="1"/>
      <protection locked="0"/>
    </xf>
    <xf numFmtId="49" fontId="17" fillId="0" borderId="0" xfId="1" applyNumberFormat="1" applyFont="1" applyFill="1" applyAlignment="1">
      <alignment horizontal="left" vertical="top" readingOrder="1"/>
    </xf>
    <xf numFmtId="49" fontId="17" fillId="0" borderId="0" xfId="1" applyNumberFormat="1" applyFont="1" applyFill="1" applyAlignment="1">
      <alignment horizontal="right" vertical="top" readingOrder="1"/>
    </xf>
    <xf numFmtId="165" fontId="1" fillId="0" borderId="0" xfId="1" applyNumberFormat="1" applyFont="1" applyFill="1" applyAlignment="1">
      <alignment horizontal="left" vertical="top" readingOrder="1"/>
    </xf>
    <xf numFmtId="165" fontId="1" fillId="0" borderId="0" xfId="1" applyNumberFormat="1" applyFont="1" applyFill="1" applyAlignment="1">
      <alignment horizontal="right" vertical="top" readingOrder="1"/>
    </xf>
    <xf numFmtId="0" fontId="2" fillId="0" borderId="0" xfId="0" applyFont="1"/>
    <xf numFmtId="0" fontId="0" fillId="0" borderId="0" xfId="0" applyFill="1" applyBorder="1" applyAlignment="1">
      <alignment horizontal="left" vertical="top"/>
    </xf>
    <xf numFmtId="0" fontId="0" fillId="0" borderId="0" xfId="0" applyFill="1" applyBorder="1" applyAlignment="1" applyProtection="1">
      <alignment vertical="top"/>
      <protection locked="0"/>
    </xf>
    <xf numFmtId="49" fontId="3" fillId="0" borderId="0" xfId="0" applyNumberFormat="1" applyFont="1" applyFill="1" applyAlignment="1" applyProtection="1">
      <alignment horizontal="right" vertical="top"/>
      <protection locked="0"/>
    </xf>
    <xf numFmtId="49" fontId="3" fillId="0" borderId="0" xfId="0" applyNumberFormat="1" applyFont="1" applyAlignment="1" applyProtection="1">
      <alignment vertical="top"/>
      <protection locked="0"/>
    </xf>
    <xf numFmtId="49" fontId="3" fillId="0" borderId="0" xfId="0" applyNumberFormat="1" applyFont="1" applyAlignment="1" applyProtection="1">
      <alignment horizontal="left" vertical="top"/>
      <protection locked="0"/>
    </xf>
    <xf numFmtId="0" fontId="1" fillId="0" borderId="0" xfId="0" applyFont="1"/>
    <xf numFmtId="49" fontId="3" fillId="0" borderId="0" xfId="0" quotePrefix="1" applyNumberFormat="1" applyFont="1" applyAlignment="1">
      <alignment horizontal="left" vertical="top" readingOrder="1"/>
    </xf>
    <xf numFmtId="49" fontId="2" fillId="0" borderId="0" xfId="0" applyNumberFormat="1" applyFont="1" applyFill="1" applyAlignment="1" applyProtection="1">
      <alignment horizontal="right" vertical="top"/>
    </xf>
    <xf numFmtId="49" fontId="1" fillId="0" borderId="0" xfId="0" applyNumberFormat="1" applyFont="1" applyAlignment="1" applyProtection="1">
      <alignment horizontal="left" vertical="top" wrapText="1" readingOrder="1"/>
    </xf>
    <xf numFmtId="0" fontId="6" fillId="4" borderId="0" xfId="0" applyFont="1" applyFill="1" applyAlignment="1" applyProtection="1">
      <alignment vertical="top" wrapText="1"/>
    </xf>
    <xf numFmtId="0" fontId="4" fillId="0" borderId="0" xfId="0" applyFont="1" applyFill="1" applyBorder="1" applyAlignment="1">
      <alignment vertical="top"/>
    </xf>
    <xf numFmtId="0" fontId="3" fillId="0" borderId="0" xfId="0" applyFont="1" applyFill="1" applyBorder="1" applyAlignment="1">
      <alignment vertical="top"/>
    </xf>
    <xf numFmtId="0" fontId="3" fillId="0" borderId="0" xfId="0" applyFont="1" applyFill="1" applyBorder="1" applyAlignment="1">
      <alignment vertical="top" wrapText="1"/>
    </xf>
    <xf numFmtId="0" fontId="3" fillId="0" borderId="0" xfId="0" applyFont="1"/>
    <xf numFmtId="0" fontId="3" fillId="4" borderId="0" xfId="0" applyFont="1" applyFill="1" applyBorder="1" applyAlignment="1">
      <alignment vertical="top"/>
    </xf>
    <xf numFmtId="1" fontId="3" fillId="0" borderId="0" xfId="0" applyNumberFormat="1" applyFont="1" applyFill="1" applyBorder="1" applyAlignment="1">
      <alignment vertical="top"/>
    </xf>
    <xf numFmtId="0" fontId="3" fillId="0" borderId="0" xfId="0" applyNumberFormat="1" applyFont="1" applyAlignment="1" applyProtection="1">
      <alignment vertical="top"/>
    </xf>
    <xf numFmtId="0" fontId="3" fillId="0" borderId="0" xfId="0" applyNumberFormat="1" applyFont="1" applyAlignment="1" applyProtection="1">
      <alignment horizontal="left" vertical="top"/>
    </xf>
    <xf numFmtId="166" fontId="3" fillId="5" borderId="0" xfId="0" applyNumberFormat="1" applyFont="1" applyFill="1" applyAlignment="1" applyProtection="1">
      <alignment horizontal="right" vertical="top"/>
    </xf>
    <xf numFmtId="4" fontId="3" fillId="4" borderId="0" xfId="0" applyNumberFormat="1" applyFont="1" applyFill="1" applyAlignment="1" applyProtection="1">
      <alignment horizontal="right" vertical="top"/>
      <protection locked="0"/>
    </xf>
    <xf numFmtId="166" fontId="4" fillId="5" borderId="5" xfId="0" applyNumberFormat="1" applyFont="1" applyFill="1" applyBorder="1" applyAlignment="1" applyProtection="1">
      <alignment horizontal="right" vertical="top"/>
    </xf>
    <xf numFmtId="166" fontId="4" fillId="5" borderId="6" xfId="0" applyNumberFormat="1" applyFont="1" applyFill="1" applyBorder="1" applyAlignment="1" applyProtection="1">
      <alignment horizontal="right" vertical="top"/>
    </xf>
    <xf numFmtId="166" fontId="4" fillId="0" borderId="0" xfId="0" applyNumberFormat="1" applyFont="1" applyFill="1" applyAlignment="1" applyProtection="1">
      <alignment horizontal="right" vertical="top"/>
      <protection locked="0"/>
    </xf>
    <xf numFmtId="3" fontId="3" fillId="4" borderId="0" xfId="0" applyNumberFormat="1" applyFont="1" applyFill="1" applyAlignment="1" applyProtection="1">
      <alignment horizontal="right" vertical="top"/>
      <protection locked="0"/>
    </xf>
    <xf numFmtId="49" fontId="3" fillId="6" borderId="0" xfId="0" applyNumberFormat="1" applyFont="1" applyFill="1" applyAlignment="1">
      <alignment horizontal="left" vertical="top" wrapText="1" readingOrder="1"/>
    </xf>
    <xf numFmtId="0" fontId="3" fillId="6" borderId="0" xfId="0" applyFont="1" applyFill="1" applyAlignment="1" applyProtection="1">
      <alignment vertical="top" wrapText="1"/>
    </xf>
    <xf numFmtId="49" fontId="3" fillId="0" borderId="0" xfId="0" applyNumberFormat="1" applyFont="1" applyFill="1" applyAlignment="1" applyProtection="1">
      <alignment horizontal="right" vertical="top" wrapText="1" readingOrder="1"/>
    </xf>
    <xf numFmtId="0" fontId="3" fillId="3" borderId="0" xfId="0" applyFont="1" applyFill="1" applyBorder="1" applyAlignment="1">
      <alignment vertical="top" wrapText="1"/>
    </xf>
    <xf numFmtId="0" fontId="3" fillId="4" borderId="0" xfId="0" applyFont="1" applyFill="1" applyBorder="1" applyAlignment="1">
      <alignment vertical="top" wrapText="1"/>
    </xf>
    <xf numFmtId="49" fontId="3" fillId="6" borderId="0" xfId="0" applyNumberFormat="1" applyFont="1" applyFill="1" applyAlignment="1" applyProtection="1">
      <alignment horizontal="left" vertical="top" wrapText="1"/>
      <protection locked="0"/>
    </xf>
    <xf numFmtId="49" fontId="1" fillId="0" borderId="0" xfId="0" applyNumberFormat="1" applyFont="1" applyAlignment="1" applyProtection="1">
      <alignment horizontal="right" vertical="top" readingOrder="1"/>
    </xf>
    <xf numFmtId="49" fontId="4" fillId="0" borderId="0" xfId="0" applyNumberFormat="1" applyFont="1" applyFill="1" applyAlignment="1" applyProtection="1">
      <alignment horizontal="right" vertical="top" wrapText="1" readingOrder="1"/>
    </xf>
    <xf numFmtId="0" fontId="3" fillId="0" borderId="0" xfId="0" applyNumberFormat="1" applyFont="1" applyFill="1" applyAlignment="1" applyProtection="1">
      <alignment vertical="top" wrapText="1" readingOrder="1"/>
    </xf>
    <xf numFmtId="0" fontId="3" fillId="0" borderId="0" xfId="0" applyFont="1" applyFill="1" applyBorder="1" applyAlignment="1" applyProtection="1">
      <alignment vertical="top"/>
    </xf>
    <xf numFmtId="43" fontId="3" fillId="0" borderId="0" xfId="3" applyFont="1" applyFill="1" applyBorder="1" applyAlignment="1" applyProtection="1">
      <alignment vertical="top"/>
    </xf>
    <xf numFmtId="164" fontId="3" fillId="0" borderId="0" xfId="0" applyNumberFormat="1" applyFont="1" applyFill="1" applyAlignment="1" applyProtection="1">
      <alignment horizontal="left" vertical="top" wrapText="1"/>
    </xf>
    <xf numFmtId="1" fontId="3" fillId="3" borderId="0" xfId="0" applyNumberFormat="1" applyFont="1" applyFill="1" applyAlignment="1" applyProtection="1">
      <alignment horizontal="right" vertical="top" wrapText="1" readingOrder="1"/>
      <protection locked="0"/>
    </xf>
    <xf numFmtId="1" fontId="3" fillId="0" borderId="0" xfId="0" applyNumberFormat="1" applyFont="1" applyFill="1" applyAlignment="1" applyProtection="1">
      <alignment horizontal="right" vertical="top" wrapText="1" readingOrder="1"/>
      <protection locked="0"/>
    </xf>
    <xf numFmtId="1" fontId="3" fillId="3" borderId="0" xfId="0" applyNumberFormat="1" applyFont="1" applyFill="1" applyAlignment="1" applyProtection="1">
      <alignment horizontal="right" vertical="top"/>
      <protection locked="0"/>
    </xf>
    <xf numFmtId="49" fontId="3" fillId="4" borderId="0" xfId="0" applyNumberFormat="1" applyFont="1" applyFill="1" applyBorder="1" applyAlignment="1" applyProtection="1">
      <alignment horizontal="left" vertical="top" wrapText="1" readingOrder="1"/>
    </xf>
    <xf numFmtId="49" fontId="3" fillId="4" borderId="0" xfId="1" applyNumberFormat="1" applyFont="1" applyFill="1" applyBorder="1" applyAlignment="1">
      <alignment horizontal="left" vertical="top" wrapText="1" readingOrder="1"/>
    </xf>
    <xf numFmtId="49" fontId="3" fillId="0" borderId="0" xfId="0" applyNumberFormat="1" applyFont="1" applyFill="1" applyAlignment="1" applyProtection="1">
      <alignment horizontal="left" vertical="top" wrapText="1"/>
      <protection locked="0"/>
    </xf>
    <xf numFmtId="49" fontId="3" fillId="4" borderId="0" xfId="0" applyNumberFormat="1" applyFont="1" applyFill="1" applyAlignment="1" applyProtection="1">
      <alignment horizontal="left" vertical="top" wrapText="1"/>
      <protection locked="0"/>
    </xf>
    <xf numFmtId="49" fontId="3" fillId="6" borderId="0" xfId="0" applyNumberFormat="1" applyFont="1" applyFill="1" applyAlignment="1" applyProtection="1">
      <alignment horizontal="left" vertical="top" wrapText="1" readingOrder="1"/>
    </xf>
    <xf numFmtId="49" fontId="3" fillId="4" borderId="0" xfId="0" applyNumberFormat="1" applyFont="1" applyFill="1" applyBorder="1" applyAlignment="1">
      <alignment vertical="top" wrapText="1"/>
    </xf>
    <xf numFmtId="49" fontId="3" fillId="0" borderId="0" xfId="0" applyNumberFormat="1" applyFont="1" applyFill="1" applyBorder="1" applyAlignment="1">
      <alignment vertical="top" wrapText="1"/>
    </xf>
    <xf numFmtId="49" fontId="4" fillId="0" borderId="0" xfId="0" applyNumberFormat="1" applyFont="1" applyFill="1" applyAlignment="1">
      <alignment horizontal="right" vertical="top" readingOrder="1"/>
    </xf>
    <xf numFmtId="49" fontId="3" fillId="0" borderId="0" xfId="0" applyNumberFormat="1" applyFont="1" applyFill="1" applyAlignment="1">
      <alignment horizontal="right" vertical="top" readingOrder="1"/>
    </xf>
    <xf numFmtId="1" fontId="3" fillId="6" borderId="0" xfId="0" applyNumberFormat="1" applyFont="1" applyFill="1" applyAlignment="1" applyProtection="1">
      <alignment horizontal="right" vertical="top"/>
      <protection locked="0"/>
    </xf>
    <xf numFmtId="49" fontId="3" fillId="0" borderId="0" xfId="0" applyNumberFormat="1" applyFont="1" applyAlignment="1">
      <alignment horizontal="left" vertical="top"/>
    </xf>
    <xf numFmtId="49" fontId="3" fillId="0" borderId="0" xfId="0" applyNumberFormat="1" applyFont="1" applyFill="1" applyAlignment="1" applyProtection="1">
      <alignment horizontal="left" vertical="top"/>
    </xf>
    <xf numFmtId="0" fontId="0" fillId="0" borderId="0" xfId="0" applyAlignment="1">
      <alignment vertical="top" wrapText="1"/>
    </xf>
    <xf numFmtId="49" fontId="4" fillId="0" borderId="0" xfId="0" applyNumberFormat="1" applyFont="1" applyAlignment="1">
      <alignment horizontal="left" vertical="top" readingOrder="1"/>
    </xf>
    <xf numFmtId="49" fontId="4" fillId="0" borderId="0" xfId="0" applyNumberFormat="1" applyFont="1" applyAlignment="1" applyProtection="1">
      <alignment horizontal="left" vertical="top" readingOrder="1"/>
    </xf>
    <xf numFmtId="0" fontId="4" fillId="0" borderId="0" xfId="0" applyFont="1" applyAlignment="1" applyProtection="1">
      <alignment vertical="top"/>
    </xf>
    <xf numFmtId="0" fontId="3" fillId="0" borderId="0" xfId="0" applyFont="1" applyAlignment="1" applyProtection="1">
      <alignment vertical="top"/>
      <protection locked="0"/>
    </xf>
    <xf numFmtId="0" fontId="4" fillId="0" borderId="0" xfId="0" applyFont="1" applyFill="1" applyAlignment="1" applyProtection="1">
      <alignment vertical="top"/>
    </xf>
    <xf numFmtId="0" fontId="4" fillId="0" borderId="0" xfId="0" applyFont="1" applyAlignment="1" applyProtection="1">
      <alignment vertical="top" wrapText="1"/>
    </xf>
    <xf numFmtId="0" fontId="4" fillId="0" borderId="0" xfId="0" applyFont="1" applyAlignment="1">
      <alignment vertical="top"/>
    </xf>
    <xf numFmtId="0" fontId="4" fillId="0" borderId="0" xfId="0" applyFont="1" applyAlignment="1">
      <alignment horizontal="left" vertical="top"/>
    </xf>
    <xf numFmtId="0" fontId="3" fillId="0" borderId="7" xfId="0" applyFont="1" applyFill="1" applyBorder="1" applyAlignment="1">
      <alignment vertical="top"/>
    </xf>
    <xf numFmtId="0" fontId="0" fillId="0" borderId="0" xfId="0" applyBorder="1" applyAlignment="1">
      <alignment vertical="top"/>
    </xf>
    <xf numFmtId="49" fontId="3" fillId="4" borderId="0" xfId="0" applyNumberFormat="1" applyFont="1" applyFill="1" applyAlignment="1">
      <alignment vertical="top" wrapText="1"/>
    </xf>
    <xf numFmtId="39" fontId="3" fillId="5" borderId="0" xfId="4" applyNumberFormat="1" applyFont="1" applyFill="1" applyAlignment="1" applyProtection="1">
      <alignment horizontal="right" vertical="top"/>
    </xf>
    <xf numFmtId="0" fontId="4" fillId="0" borderId="0" xfId="0" quotePrefix="1" applyFont="1" applyAlignment="1">
      <alignment horizontal="right" vertical="top"/>
    </xf>
    <xf numFmtId="49" fontId="3" fillId="0" borderId="0" xfId="0" applyNumberFormat="1" applyFont="1" applyFill="1" applyAlignment="1" applyProtection="1">
      <alignment horizontal="right" vertical="top" wrapText="1"/>
    </xf>
    <xf numFmtId="1" fontId="3" fillId="0" borderId="0" xfId="0" applyNumberFormat="1" applyFont="1" applyFill="1" applyAlignment="1" applyProtection="1">
      <alignment horizontal="right" vertical="top" wrapText="1"/>
    </xf>
    <xf numFmtId="49" fontId="2" fillId="0" borderId="0" xfId="0" applyNumberFormat="1" applyFont="1" applyFill="1" applyAlignment="1" applyProtection="1">
      <alignment horizontal="left" vertical="top" readingOrder="1"/>
    </xf>
    <xf numFmtId="49" fontId="1" fillId="0" borderId="0" xfId="0" applyNumberFormat="1" applyFont="1" applyAlignment="1" applyProtection="1">
      <alignment horizontal="right" vertical="top"/>
    </xf>
    <xf numFmtId="1" fontId="1" fillId="0" borderId="0" xfId="0" applyNumberFormat="1" applyFont="1" applyAlignment="1" applyProtection="1">
      <alignment horizontal="right" vertical="top"/>
    </xf>
    <xf numFmtId="43" fontId="1" fillId="0" borderId="0" xfId="3" applyFont="1" applyAlignment="1" applyProtection="1">
      <alignment horizontal="right" vertical="top"/>
    </xf>
    <xf numFmtId="4" fontId="1" fillId="5" borderId="1" xfId="3" applyNumberFormat="1" applyFont="1" applyFill="1" applyBorder="1" applyAlignment="1" applyProtection="1">
      <alignment vertical="top" readingOrder="1"/>
    </xf>
    <xf numFmtId="0" fontId="2" fillId="0" borderId="0" xfId="0" applyFont="1" applyFill="1" applyBorder="1" applyAlignment="1">
      <alignment vertical="top"/>
    </xf>
    <xf numFmtId="0" fontId="3" fillId="4" borderId="0" xfId="0" applyFont="1" applyFill="1" applyAlignment="1" applyProtection="1">
      <alignment horizontal="left" vertical="top" wrapText="1"/>
      <protection locked="0"/>
    </xf>
    <xf numFmtId="49" fontId="3" fillId="0" borderId="0" xfId="0" quotePrefix="1" applyNumberFormat="1" applyFont="1" applyFill="1" applyAlignment="1" applyProtection="1">
      <alignment horizontal="right" vertical="top" readingOrder="1"/>
      <protection locked="0"/>
    </xf>
    <xf numFmtId="49" fontId="4" fillId="0" borderId="0" xfId="0" applyNumberFormat="1" applyFont="1" applyFill="1" applyAlignment="1">
      <alignment horizontal="left" vertical="top" readingOrder="1"/>
    </xf>
    <xf numFmtId="49" fontId="3" fillId="0" borderId="0" xfId="1" applyNumberFormat="1" applyFont="1" applyAlignment="1" applyProtection="1">
      <alignment horizontal="right" vertical="top" readingOrder="1"/>
      <protection locked="0"/>
    </xf>
    <xf numFmtId="49" fontId="3" fillId="0" borderId="0" xfId="1" applyNumberFormat="1" applyFont="1" applyFill="1" applyAlignment="1" applyProtection="1">
      <alignment horizontal="right" vertical="top"/>
      <protection locked="0"/>
    </xf>
    <xf numFmtId="0" fontId="3" fillId="0" borderId="0" xfId="0" applyNumberFormat="1" applyFont="1" applyFill="1" applyAlignment="1" applyProtection="1">
      <alignment horizontal="left" vertical="top" wrapText="1" readingOrder="1"/>
      <protection locked="0"/>
    </xf>
    <xf numFmtId="168" fontId="3" fillId="0" borderId="0" xfId="3" applyNumberFormat="1" applyFont="1" applyFill="1" applyAlignment="1" applyProtection="1">
      <alignment horizontal="right" vertical="top" readingOrder="1"/>
    </xf>
    <xf numFmtId="0" fontId="3" fillId="6" borderId="0" xfId="0" applyFont="1" applyFill="1" applyAlignment="1" applyProtection="1">
      <alignment vertical="top" wrapText="1"/>
      <protection locked="0"/>
    </xf>
    <xf numFmtId="1" fontId="3" fillId="4" borderId="0" xfId="1" applyNumberFormat="1" applyFont="1" applyFill="1" applyAlignment="1">
      <alignment horizontal="right" vertical="top"/>
    </xf>
    <xf numFmtId="49" fontId="4" fillId="0" borderId="0" xfId="1" applyNumberFormat="1" applyFont="1" applyFill="1" applyAlignment="1">
      <alignment horizontal="left" vertical="top" readingOrder="1"/>
    </xf>
    <xf numFmtId="1" fontId="3" fillId="4" borderId="0" xfId="4" applyNumberFormat="1" applyFont="1" applyFill="1" applyAlignment="1" applyProtection="1">
      <alignment horizontal="right" vertical="top"/>
      <protection locked="0"/>
    </xf>
    <xf numFmtId="49" fontId="3" fillId="0" borderId="0" xfId="1" applyNumberFormat="1" applyFont="1" applyFill="1" applyAlignment="1">
      <alignment horizontal="right" vertical="top" wrapText="1"/>
    </xf>
    <xf numFmtId="0" fontId="6" fillId="3" borderId="0" xfId="0" applyFont="1" applyFill="1" applyAlignment="1" applyProtection="1">
      <alignment vertical="top" wrapText="1"/>
      <protection locked="0"/>
    </xf>
    <xf numFmtId="49" fontId="1" fillId="0" borderId="0" xfId="0" applyNumberFormat="1" applyFont="1" applyAlignment="1" applyProtection="1">
      <alignment horizontal="left" vertical="top" readingOrder="1"/>
    </xf>
    <xf numFmtId="4" fontId="1" fillId="0" borderId="0" xfId="0" applyNumberFormat="1" applyFont="1" applyAlignment="1" applyProtection="1">
      <alignment vertical="top"/>
    </xf>
    <xf numFmtId="1" fontId="4" fillId="0" borderId="0" xfId="0" applyNumberFormat="1" applyFont="1" applyAlignment="1" applyProtection="1">
      <alignment horizontal="left" vertical="top" readingOrder="1"/>
    </xf>
    <xf numFmtId="0" fontId="4" fillId="6" borderId="0" xfId="0" applyFont="1" applyFill="1" applyAlignment="1">
      <alignment vertical="top" wrapText="1"/>
    </xf>
    <xf numFmtId="166" fontId="3" fillId="0" borderId="0" xfId="1" applyNumberFormat="1" applyFont="1" applyFill="1" applyAlignment="1" applyProtection="1">
      <alignment horizontal="right" vertical="top"/>
      <protection locked="0"/>
    </xf>
    <xf numFmtId="166" fontId="3" fillId="5" borderId="0" xfId="1" applyNumberFormat="1" applyFont="1" applyFill="1" applyAlignment="1" applyProtection="1">
      <alignment horizontal="right" vertical="top"/>
      <protection locked="0"/>
    </xf>
    <xf numFmtId="2" fontId="3" fillId="0" borderId="0" xfId="1" applyNumberFormat="1" applyFont="1" applyFill="1" applyAlignment="1" applyProtection="1">
      <alignment horizontal="right" vertical="top"/>
      <protection locked="0"/>
    </xf>
    <xf numFmtId="166" fontId="3" fillId="5" borderId="6" xfId="1" applyNumberFormat="1" applyFont="1" applyFill="1" applyBorder="1" applyAlignment="1" applyProtection="1">
      <alignment horizontal="right" vertical="top"/>
      <protection locked="0"/>
    </xf>
    <xf numFmtId="164" fontId="6" fillId="0" borderId="7" xfId="1" applyNumberFormat="1" applyFont="1" applyFill="1" applyBorder="1" applyAlignment="1">
      <alignment horizontal="center" vertical="top" wrapText="1"/>
    </xf>
    <xf numFmtId="0" fontId="2" fillId="0" borderId="7" xfId="1" applyFill="1" applyBorder="1" applyAlignment="1">
      <alignment vertical="top"/>
    </xf>
    <xf numFmtId="166" fontId="3" fillId="6" borderId="0" xfId="0" applyNumberFormat="1" applyFont="1" applyFill="1" applyAlignment="1" applyProtection="1">
      <alignment horizontal="right" vertical="top"/>
    </xf>
    <xf numFmtId="49" fontId="3" fillId="0" borderId="0" xfId="0" applyNumberFormat="1" applyFont="1" applyAlignment="1" applyProtection="1">
      <alignment horizontal="left" vertical="top" readingOrder="1"/>
    </xf>
    <xf numFmtId="0" fontId="4" fillId="0" borderId="0" xfId="0" applyFont="1" applyAlignment="1">
      <alignment vertical="top"/>
    </xf>
    <xf numFmtId="4" fontId="3" fillId="5" borderId="0" xfId="0" applyNumberFormat="1" applyFont="1" applyFill="1" applyAlignment="1" applyProtection="1">
      <alignment horizontal="right" vertical="top"/>
      <protection locked="0"/>
    </xf>
    <xf numFmtId="166" fontId="3" fillId="0" borderId="0" xfId="1" applyNumberFormat="1" applyFont="1" applyFill="1" applyBorder="1" applyAlignment="1" applyProtection="1">
      <alignment horizontal="right" vertical="top"/>
      <protection locked="0"/>
    </xf>
    <xf numFmtId="164" fontId="6" fillId="0" borderId="0" xfId="1" applyNumberFormat="1" applyFont="1" applyFill="1" applyBorder="1" applyAlignment="1">
      <alignment horizontal="center" vertical="top" wrapText="1"/>
    </xf>
    <xf numFmtId="166" fontId="3" fillId="5" borderId="0" xfId="1" applyNumberFormat="1" applyFont="1" applyFill="1" applyBorder="1" applyAlignment="1" applyProtection="1">
      <alignment horizontal="right" vertical="top"/>
      <protection locked="0"/>
    </xf>
    <xf numFmtId="49" fontId="27" fillId="0" borderId="0" xfId="0" applyNumberFormat="1" applyFont="1" applyAlignment="1" applyProtection="1">
      <alignment horizontal="left" vertical="top" wrapText="1" readingOrder="1"/>
    </xf>
    <xf numFmtId="49" fontId="1" fillId="0" borderId="0" xfId="0" applyNumberFormat="1" applyFont="1" applyFill="1" applyAlignment="1" applyProtection="1">
      <alignment horizontal="right" vertical="top" readingOrder="1"/>
    </xf>
    <xf numFmtId="49" fontId="1" fillId="0" borderId="0" xfId="0" applyNumberFormat="1" applyFont="1" applyFill="1" applyAlignment="1" applyProtection="1">
      <alignment horizontal="left" vertical="top" wrapText="1" readingOrder="1"/>
    </xf>
    <xf numFmtId="49" fontId="1" fillId="0" borderId="0" xfId="1" applyNumberFormat="1" applyFont="1" applyAlignment="1">
      <alignment horizontal="right" vertical="top" readingOrder="1"/>
    </xf>
    <xf numFmtId="49" fontId="2" fillId="0" borderId="0" xfId="1" applyNumberFormat="1" applyFont="1" applyAlignment="1">
      <alignment horizontal="right" vertical="top"/>
    </xf>
    <xf numFmtId="49" fontId="1" fillId="0" borderId="0" xfId="1" applyNumberFormat="1" applyFont="1" applyAlignment="1">
      <alignment horizontal="left" vertical="top" wrapText="1" readingOrder="1"/>
    </xf>
    <xf numFmtId="166" fontId="1" fillId="5" borderId="6" xfId="1" applyNumberFormat="1" applyFont="1" applyFill="1" applyBorder="1" applyAlignment="1" applyProtection="1">
      <alignment horizontal="right" vertical="top"/>
      <protection locked="0"/>
    </xf>
    <xf numFmtId="166" fontId="1" fillId="0" borderId="0" xfId="1" applyNumberFormat="1" applyFont="1" applyFill="1" applyBorder="1" applyAlignment="1" applyProtection="1">
      <alignment horizontal="right" vertical="top"/>
      <protection locked="0"/>
    </xf>
    <xf numFmtId="166" fontId="1" fillId="5" borderId="1" xfId="1" applyNumberFormat="1" applyFont="1" applyFill="1" applyBorder="1" applyAlignment="1" applyProtection="1">
      <alignment horizontal="right" vertical="top"/>
      <protection locked="0"/>
    </xf>
    <xf numFmtId="49" fontId="3" fillId="3" borderId="0" xfId="0" applyNumberFormat="1" applyFont="1" applyFill="1" applyAlignment="1">
      <alignment horizontal="left" vertical="top"/>
    </xf>
    <xf numFmtId="2" fontId="3" fillId="0" borderId="0" xfId="1" applyNumberFormat="1" applyFont="1" applyAlignment="1">
      <alignment horizontal="center" vertical="top"/>
    </xf>
    <xf numFmtId="2" fontId="4" fillId="0" borderId="0" xfId="1" applyNumberFormat="1" applyFont="1" applyAlignment="1">
      <alignment horizontal="center" vertical="top"/>
    </xf>
    <xf numFmtId="166" fontId="4" fillId="5" borderId="0" xfId="0" applyNumberFormat="1" applyFont="1" applyFill="1" applyAlignment="1" applyProtection="1">
      <alignment horizontal="right" vertical="top"/>
    </xf>
    <xf numFmtId="166" fontId="3" fillId="7" borderId="0" xfId="1" applyNumberFormat="1" applyFont="1" applyFill="1" applyAlignment="1">
      <alignment horizontal="left" vertical="top"/>
    </xf>
    <xf numFmtId="49" fontId="3" fillId="0" borderId="0" xfId="0" applyNumberFormat="1" applyFont="1" applyFill="1" applyBorder="1" applyAlignment="1" applyProtection="1">
      <alignment horizontal="left" vertical="top" wrapText="1" readingOrder="1"/>
    </xf>
    <xf numFmtId="164" fontId="3" fillId="0" borderId="0" xfId="0" applyNumberFormat="1" applyFont="1" applyFill="1" applyAlignment="1" applyProtection="1">
      <alignment horizontal="left" vertical="top" wrapText="1"/>
      <protection locked="0"/>
    </xf>
    <xf numFmtId="0" fontId="3" fillId="0" borderId="0" xfId="0" applyFont="1" applyFill="1" applyAlignment="1" applyProtection="1">
      <alignment vertical="top" wrapText="1"/>
      <protection locked="0"/>
    </xf>
    <xf numFmtId="49" fontId="3" fillId="0" borderId="0" xfId="0" applyNumberFormat="1" applyFont="1" applyAlignment="1">
      <alignment vertical="top" wrapText="1"/>
    </xf>
    <xf numFmtId="49" fontId="3" fillId="0" borderId="0" xfId="0" applyNumberFormat="1" applyFont="1" applyAlignment="1" applyProtection="1">
      <alignment horizontal="left" vertical="top" readingOrder="1"/>
    </xf>
    <xf numFmtId="0" fontId="3" fillId="0" borderId="0" xfId="0" quotePrefix="1" applyFont="1" applyFill="1" applyAlignment="1" applyProtection="1">
      <alignment vertical="top" wrapText="1"/>
    </xf>
    <xf numFmtId="1" fontId="3" fillId="8" borderId="0" xfId="0" applyNumberFormat="1" applyFont="1" applyFill="1" applyAlignment="1" applyProtection="1">
      <alignment horizontal="right" vertical="top"/>
    </xf>
    <xf numFmtId="39" fontId="3" fillId="8" borderId="0" xfId="4" applyNumberFormat="1" applyFont="1" applyFill="1" applyAlignment="1" applyProtection="1">
      <alignment horizontal="right" vertical="top"/>
      <protection locked="0"/>
    </xf>
    <xf numFmtId="49" fontId="4" fillId="0" borderId="0" xfId="0" quotePrefix="1" applyNumberFormat="1" applyFont="1" applyFill="1" applyAlignment="1">
      <alignment horizontal="right" vertical="top" readingOrder="1"/>
    </xf>
    <xf numFmtId="14" fontId="3" fillId="3" borderId="0" xfId="0" applyNumberFormat="1" applyFont="1" applyFill="1" applyAlignment="1">
      <alignment horizontal="left" vertical="top"/>
    </xf>
    <xf numFmtId="49" fontId="3" fillId="0" borderId="0" xfId="0" applyNumberFormat="1" applyFont="1" applyAlignment="1">
      <alignment horizontal="left" vertical="top"/>
    </xf>
    <xf numFmtId="0" fontId="3" fillId="0" borderId="0" xfId="0" applyFont="1" applyFill="1" applyAlignment="1" applyProtection="1">
      <alignment vertical="top" wrapText="1"/>
    </xf>
    <xf numFmtId="49" fontId="3" fillId="0" borderId="0" xfId="0" quotePrefix="1" applyNumberFormat="1" applyFont="1" applyAlignment="1">
      <alignment horizontal="left" vertical="top" readingOrder="1"/>
    </xf>
    <xf numFmtId="0" fontId="15" fillId="0" borderId="0" xfId="0" applyFont="1" applyAlignment="1">
      <alignment vertical="top" wrapText="1"/>
    </xf>
    <xf numFmtId="49" fontId="3" fillId="0" borderId="0" xfId="0" applyNumberFormat="1" applyFont="1" applyFill="1" applyAlignment="1" applyProtection="1">
      <alignment horizontal="left" vertical="top"/>
    </xf>
    <xf numFmtId="49" fontId="3" fillId="0" borderId="0" xfId="0" applyNumberFormat="1" applyFont="1" applyAlignment="1" applyProtection="1">
      <alignment horizontal="left" vertical="top" readingOrder="1"/>
    </xf>
    <xf numFmtId="49" fontId="3" fillId="4" borderId="0" xfId="0" applyNumberFormat="1" applyFont="1" applyFill="1" applyAlignment="1" applyProtection="1">
      <alignment horizontal="left" vertical="top" wrapText="1" readingOrder="1"/>
      <protection locked="0"/>
    </xf>
    <xf numFmtId="0" fontId="4" fillId="0" borderId="0" xfId="0" applyFont="1" applyAlignment="1" applyProtection="1">
      <alignment vertical="top"/>
    </xf>
    <xf numFmtId="0" fontId="3" fillId="0" borderId="0" xfId="0" applyFont="1" applyAlignment="1" applyProtection="1">
      <alignment vertical="top" wrapText="1"/>
    </xf>
    <xf numFmtId="0" fontId="3" fillId="0" borderId="0" xfId="0" applyFont="1" applyAlignment="1">
      <alignment vertical="top"/>
    </xf>
    <xf numFmtId="49" fontId="3" fillId="0" borderId="0" xfId="0" applyNumberFormat="1" applyFont="1" applyAlignment="1">
      <alignment vertical="top" wrapText="1"/>
    </xf>
    <xf numFmtId="49" fontId="4" fillId="0" borderId="0" xfId="0" applyNumberFormat="1" applyFont="1" applyAlignment="1" applyProtection="1">
      <alignment horizontal="left" vertical="top" readingOrder="1"/>
    </xf>
    <xf numFmtId="49" fontId="4" fillId="0" borderId="0" xfId="0" applyNumberFormat="1" applyFont="1" applyAlignment="1" applyProtection="1">
      <alignment horizontal="left" vertical="top" wrapText="1" readingOrder="1"/>
    </xf>
    <xf numFmtId="49" fontId="3" fillId="0" borderId="0" xfId="0" applyNumberFormat="1" applyFont="1" applyAlignment="1" applyProtection="1">
      <alignment horizontal="left" vertical="top"/>
    </xf>
    <xf numFmtId="0" fontId="3" fillId="0" borderId="0" xfId="0" applyNumberFormat="1" applyFont="1" applyAlignment="1" applyProtection="1">
      <alignment horizontal="left" vertical="top"/>
    </xf>
    <xf numFmtId="49" fontId="3" fillId="6" borderId="0" xfId="0" applyNumberFormat="1" applyFont="1" applyFill="1" applyAlignment="1" applyProtection="1">
      <alignment horizontal="left" vertical="top" wrapText="1" readingOrder="1"/>
      <protection locked="0"/>
    </xf>
    <xf numFmtId="49" fontId="4" fillId="0" borderId="0" xfId="0" applyNumberFormat="1" applyFont="1" applyAlignment="1" applyProtection="1">
      <alignment vertical="center" wrapText="1" readingOrder="1"/>
    </xf>
    <xf numFmtId="49" fontId="3" fillId="0" borderId="0" xfId="0" applyNumberFormat="1" applyFont="1" applyAlignment="1" applyProtection="1">
      <alignment horizontal="left" vertical="top" readingOrder="1"/>
    </xf>
    <xf numFmtId="1" fontId="3" fillId="6" borderId="0" xfId="1" applyNumberFormat="1" applyFont="1" applyFill="1" applyAlignment="1">
      <alignment horizontal="right" vertical="top"/>
    </xf>
    <xf numFmtId="49" fontId="3" fillId="0" borderId="0" xfId="1" applyNumberFormat="1" applyFont="1" applyFill="1" applyAlignment="1">
      <alignment horizontal="left" vertical="top" wrapText="1" readingOrder="1"/>
    </xf>
    <xf numFmtId="166" fontId="4" fillId="4" borderId="0" xfId="1" applyNumberFormat="1" applyFont="1" applyFill="1" applyAlignment="1" applyProtection="1">
      <alignment horizontal="right" vertical="top"/>
      <protection locked="0"/>
    </xf>
    <xf numFmtId="0" fontId="0" fillId="0" borderId="0" xfId="0" applyAlignment="1">
      <alignment horizontal="right" vertical="top"/>
    </xf>
    <xf numFmtId="49" fontId="3" fillId="0" borderId="0" xfId="0" applyNumberFormat="1" applyFont="1" applyAlignment="1">
      <alignment horizontal="left" vertical="top"/>
    </xf>
    <xf numFmtId="0" fontId="3" fillId="0" borderId="0" xfId="0" applyFont="1" applyFill="1" applyAlignment="1" applyProtection="1">
      <alignment vertical="top" wrapText="1"/>
    </xf>
    <xf numFmtId="9" fontId="3" fillId="0" borderId="0" xfId="0" applyNumberFormat="1" applyFont="1" applyFill="1" applyAlignment="1" applyProtection="1">
      <alignment vertical="top" wrapText="1"/>
    </xf>
    <xf numFmtId="49" fontId="3" fillId="0" borderId="0" xfId="0" applyNumberFormat="1" applyFont="1" applyFill="1" applyAlignment="1" applyProtection="1">
      <alignment horizontal="left" vertical="top"/>
      <protection locked="0"/>
    </xf>
    <xf numFmtId="49" fontId="3" fillId="0" borderId="0" xfId="0" quotePrefix="1" applyNumberFormat="1" applyFont="1" applyAlignment="1">
      <alignment horizontal="left" vertical="top" readingOrder="1"/>
    </xf>
    <xf numFmtId="0" fontId="0" fillId="0" borderId="0" xfId="0" applyAlignment="1">
      <alignment horizontal="left" vertical="top"/>
    </xf>
    <xf numFmtId="49" fontId="3" fillId="0" borderId="0" xfId="0" applyNumberFormat="1" applyFont="1" applyAlignment="1" applyProtection="1">
      <alignment horizontal="left" vertical="top"/>
      <protection locked="0"/>
    </xf>
    <xf numFmtId="0" fontId="15" fillId="0" borderId="0" xfId="0" applyFont="1" applyAlignment="1">
      <alignment vertical="top" wrapText="1"/>
    </xf>
    <xf numFmtId="0" fontId="19" fillId="0" borderId="0" xfId="2" applyFont="1" applyFill="1" applyAlignment="1" applyProtection="1">
      <alignment vertical="top" wrapText="1"/>
      <protection locked="0"/>
    </xf>
    <xf numFmtId="49" fontId="3" fillId="0" borderId="0" xfId="0" applyNumberFormat="1" applyFont="1" applyFill="1" applyAlignment="1" applyProtection="1">
      <alignment horizontal="left" vertical="top"/>
    </xf>
    <xf numFmtId="49" fontId="3" fillId="0" borderId="0" xfId="0" applyNumberFormat="1" applyFont="1" applyAlignment="1" applyProtection="1">
      <alignment horizontal="left" vertical="top" readingOrder="1"/>
    </xf>
    <xf numFmtId="0" fontId="1" fillId="3" borderId="0" xfId="0" applyFont="1" applyFill="1" applyAlignment="1">
      <alignment vertical="top"/>
    </xf>
    <xf numFmtId="0" fontId="14" fillId="0" borderId="0" xfId="1" applyFont="1" applyFill="1" applyAlignment="1">
      <alignment horizontal="left" vertical="top"/>
    </xf>
    <xf numFmtId="49" fontId="25" fillId="4" borderId="0" xfId="1" applyNumberFormat="1" applyFont="1" applyFill="1" applyAlignment="1">
      <alignment horizontal="left" vertical="top" readingOrder="1"/>
    </xf>
    <xf numFmtId="0" fontId="26" fillId="0" borderId="0" xfId="0" applyFont="1" applyAlignment="1">
      <alignment horizontal="left" vertical="top" readingOrder="1"/>
    </xf>
    <xf numFmtId="165" fontId="1" fillId="4" borderId="0" xfId="1" applyNumberFormat="1" applyFont="1" applyFill="1" applyAlignment="1">
      <alignment horizontal="left" vertical="top" readingOrder="1"/>
    </xf>
    <xf numFmtId="0" fontId="0" fillId="0" borderId="0" xfId="0" applyAlignment="1">
      <alignment horizontal="left" vertical="top" readingOrder="1"/>
    </xf>
    <xf numFmtId="49" fontId="3" fillId="4" borderId="0" xfId="0" applyNumberFormat="1" applyFont="1" applyFill="1" applyAlignment="1" applyProtection="1">
      <alignment horizontal="left" vertical="top" wrapText="1" readingOrder="1"/>
      <protection locked="0"/>
    </xf>
    <xf numFmtId="0" fontId="0" fillId="0" borderId="0" xfId="0" applyAlignment="1">
      <alignment horizontal="left" vertical="top" wrapText="1" readingOrder="1"/>
    </xf>
    <xf numFmtId="164" fontId="6" fillId="0" borderId="2" xfId="0" applyNumberFormat="1" applyFont="1" applyFill="1" applyBorder="1" applyAlignment="1" applyProtection="1">
      <alignment horizontal="center" vertical="top"/>
    </xf>
    <xf numFmtId="0" fontId="0" fillId="0" borderId="4" xfId="0" applyFill="1" applyBorder="1" applyAlignment="1">
      <alignment horizontal="center" vertical="top"/>
    </xf>
    <xf numFmtId="0" fontId="3" fillId="3" borderId="0" xfId="0" quotePrefix="1" applyNumberFormat="1" applyFont="1" applyFill="1" applyAlignment="1" applyProtection="1">
      <alignment horizontal="left" vertical="top" wrapText="1" readingOrder="1"/>
      <protection locked="0"/>
    </xf>
    <xf numFmtId="164" fontId="3" fillId="6" borderId="0" xfId="0" applyNumberFormat="1" applyFont="1" applyFill="1" applyAlignment="1" applyProtection="1">
      <alignment horizontal="right" vertical="top"/>
    </xf>
    <xf numFmtId="0" fontId="0" fillId="0" borderId="0" xfId="0" applyAlignment="1">
      <alignment vertical="top"/>
    </xf>
    <xf numFmtId="0" fontId="19" fillId="6" borderId="0" xfId="2" applyFont="1" applyFill="1" applyAlignment="1" applyProtection="1">
      <alignment vertical="center"/>
    </xf>
    <xf numFmtId="0" fontId="0" fillId="0" borderId="0" xfId="0" applyAlignment="1"/>
    <xf numFmtId="0" fontId="4" fillId="0" borderId="0" xfId="0" applyFont="1" applyAlignment="1" applyProtection="1">
      <alignment vertical="top"/>
    </xf>
    <xf numFmtId="0" fontId="3" fillId="0" borderId="0" xfId="0" applyFont="1" applyAlignment="1" applyProtection="1">
      <alignment vertical="top" wrapText="1"/>
    </xf>
    <xf numFmtId="0" fontId="3" fillId="0" borderId="0" xfId="0" applyFont="1" applyAlignment="1">
      <alignment vertical="top"/>
    </xf>
    <xf numFmtId="0" fontId="2" fillId="0" borderId="0" xfId="0" applyFont="1" applyAlignment="1">
      <alignment vertical="top"/>
    </xf>
    <xf numFmtId="49" fontId="3" fillId="0" borderId="0" xfId="0" applyNumberFormat="1" applyFont="1" applyAlignment="1">
      <alignment vertical="top" wrapText="1"/>
    </xf>
    <xf numFmtId="49" fontId="4" fillId="0" borderId="0" xfId="0" applyNumberFormat="1" applyFont="1" applyAlignment="1" applyProtection="1">
      <alignment horizontal="left" vertical="top" readingOrder="1"/>
    </xf>
    <xf numFmtId="49" fontId="3" fillId="0" borderId="0" xfId="0" applyNumberFormat="1" applyFont="1" applyAlignment="1" applyProtection="1">
      <alignment horizontal="left" vertical="top"/>
    </xf>
    <xf numFmtId="0" fontId="3" fillId="0" borderId="0" xfId="0" applyNumberFormat="1" applyFont="1" applyAlignment="1" applyProtection="1">
      <alignment horizontal="left" vertical="top"/>
    </xf>
    <xf numFmtId="0" fontId="4" fillId="3" borderId="0" xfId="0" applyFont="1" applyFill="1" applyAlignment="1">
      <alignment vertical="top"/>
    </xf>
    <xf numFmtId="0" fontId="11" fillId="2" borderId="0" xfId="1" applyFont="1" applyFill="1" applyBorder="1" applyAlignment="1">
      <alignment horizontal="left"/>
    </xf>
    <xf numFmtId="0" fontId="10" fillId="0" borderId="2" xfId="1" applyFont="1" applyBorder="1"/>
    <xf numFmtId="0" fontId="10" fillId="0" borderId="3" xfId="1" applyFont="1" applyBorder="1"/>
    <xf numFmtId="0" fontId="10" fillId="0" borderId="4" xfId="1" applyFont="1" applyBorder="1"/>
    <xf numFmtId="0" fontId="12" fillId="0" borderId="0" xfId="0" applyFont="1" applyAlignment="1">
      <alignment vertical="top" wrapText="1"/>
    </xf>
    <xf numFmtId="0" fontId="3" fillId="4" borderId="0" xfId="0" applyFont="1" applyFill="1" applyAlignment="1">
      <alignment vertical="top" wrapText="1"/>
    </xf>
    <xf numFmtId="0" fontId="3" fillId="3" borderId="0" xfId="0" applyFont="1" applyFill="1" applyAlignment="1">
      <alignment vertical="top" wrapText="1"/>
    </xf>
    <xf numFmtId="0" fontId="10" fillId="5" borderId="0" xfId="1" applyFont="1" applyFill="1" applyAlignment="1">
      <alignment vertical="top" wrapText="1"/>
    </xf>
    <xf numFmtId="49" fontId="4" fillId="0" borderId="0" xfId="0" applyNumberFormat="1" applyFont="1" applyAlignment="1" applyProtection="1">
      <alignment horizontal="center" vertical="top" wrapText="1" readingOrder="1"/>
    </xf>
  </cellXfs>
  <cellStyles count="5">
    <cellStyle name="Komma" xfId="3" builtinId="3"/>
    <cellStyle name="Komma 2" xfId="4" xr:uid="{0B1ECD4D-F4DA-41D5-9624-23EF3152A74D}"/>
    <cellStyle name="Link" xfId="2" builtinId="8"/>
    <cellStyle name="Standard" xfId="0" builtinId="0"/>
    <cellStyle name="Standard 2" xfId="1" xr:uid="{00000000-0005-0000-0000-000003000000}"/>
  </cellStyles>
  <dxfs count="90">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ill>
        <patternFill>
          <bgColor theme="6" tint="0.59996337778862885"/>
        </patternFill>
      </fill>
    </dxf>
  </dxfs>
  <tableStyles count="0" defaultTableStyle="TableStyleMedium2" defaultPivotStyle="PivotStyleLight16"/>
  <colors>
    <mruColors>
      <color rgb="FFD9E8D9"/>
      <color rgb="FFFBD0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3.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4.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5.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6.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7.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8.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drawing9.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wmf"/><Relationship Id="rId7" Type="http://schemas.openxmlformats.org/officeDocument/2006/relationships/image" Target="../media/image22.png"/><Relationship Id="rId2" Type="http://schemas.openxmlformats.org/officeDocument/2006/relationships/image" Target="../media/image17.wmf"/><Relationship Id="rId1" Type="http://schemas.openxmlformats.org/officeDocument/2006/relationships/image" Target="../media/image16.wmf"/><Relationship Id="rId6" Type="http://schemas.openxmlformats.org/officeDocument/2006/relationships/image" Target="../media/image21.jpg"/><Relationship Id="rId11" Type="http://schemas.openxmlformats.org/officeDocument/2006/relationships/image" Target="../media/image26.png"/><Relationship Id="rId5" Type="http://schemas.openxmlformats.org/officeDocument/2006/relationships/image" Target="../media/image20.emf"/><Relationship Id="rId10" Type="http://schemas.openxmlformats.org/officeDocument/2006/relationships/image" Target="../media/image25.jpg"/><Relationship Id="rId4" Type="http://schemas.openxmlformats.org/officeDocument/2006/relationships/image" Target="../media/image19.wmf"/><Relationship Id="rId9"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4.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8" Type="http://schemas.openxmlformats.org/officeDocument/2006/relationships/image" Target="../media/image9.wmf"/><Relationship Id="rId13" Type="http://schemas.openxmlformats.org/officeDocument/2006/relationships/image" Target="../media/image14.wmf"/><Relationship Id="rId3" Type="http://schemas.openxmlformats.org/officeDocument/2006/relationships/image" Target="../media/image4.wmf"/><Relationship Id="rId7" Type="http://schemas.openxmlformats.org/officeDocument/2006/relationships/image" Target="../media/image8.wmf"/><Relationship Id="rId12" Type="http://schemas.openxmlformats.org/officeDocument/2006/relationships/image" Target="../media/image13.wmf"/><Relationship Id="rId2" Type="http://schemas.openxmlformats.org/officeDocument/2006/relationships/image" Target="../media/image3.wmf"/><Relationship Id="rId1" Type="http://schemas.openxmlformats.org/officeDocument/2006/relationships/image" Target="../media/image2.wmf"/><Relationship Id="rId6" Type="http://schemas.openxmlformats.org/officeDocument/2006/relationships/image" Target="../media/image7.wmf"/><Relationship Id="rId11" Type="http://schemas.openxmlformats.org/officeDocument/2006/relationships/image" Target="../media/image12.wmf"/><Relationship Id="rId5" Type="http://schemas.openxmlformats.org/officeDocument/2006/relationships/image" Target="../media/image6.wmf"/><Relationship Id="rId10" Type="http://schemas.openxmlformats.org/officeDocument/2006/relationships/image" Target="../media/image11.wmf"/><Relationship Id="rId4" Type="http://schemas.openxmlformats.org/officeDocument/2006/relationships/image" Target="../media/image5.emf"/><Relationship Id="rId9" Type="http://schemas.openxmlformats.org/officeDocument/2006/relationships/image" Target="../media/image10.wmf"/><Relationship Id="rId14" Type="http://schemas.openxmlformats.org/officeDocument/2006/relationships/image" Target="../media/image15.wmf"/></Relationships>
</file>

<file path=xl/drawings/drawing1.xml><?xml version="1.0" encoding="utf-8"?>
<xdr:wsDr xmlns:xdr="http://schemas.openxmlformats.org/drawingml/2006/spreadsheetDrawing" xmlns:a="http://schemas.openxmlformats.org/drawingml/2006/main">
  <xdr:oneCellAnchor>
    <xdr:from>
      <xdr:col>8</xdr:col>
      <xdr:colOff>190500</xdr:colOff>
      <xdr:row>4</xdr:row>
      <xdr:rowOff>0</xdr:rowOff>
    </xdr:from>
    <xdr:ext cx="76200" cy="203753"/>
    <xdr:sp macro="" textlink="">
      <xdr:nvSpPr>
        <xdr:cNvPr id="2" name="Text Box 1">
          <a:extLst>
            <a:ext uri="{FF2B5EF4-FFF2-40B4-BE49-F238E27FC236}">
              <a16:creationId xmlns:a16="http://schemas.microsoft.com/office/drawing/2014/main" id="{2DF0DDA6-34DC-4B42-AC33-4D83984FD50A}"/>
            </a:ext>
          </a:extLst>
        </xdr:cNvPr>
        <xdr:cNvSpPr txBox="1">
          <a:spLocks noChangeArrowheads="1"/>
        </xdr:cNvSpPr>
      </xdr:nvSpPr>
      <xdr:spPr bwMode="auto">
        <a:xfrm>
          <a:off x="6534150" y="838200"/>
          <a:ext cx="76200" cy="2037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190500</xdr:colOff>
      <xdr:row>4</xdr:row>
      <xdr:rowOff>0</xdr:rowOff>
    </xdr:from>
    <xdr:ext cx="76200" cy="203753"/>
    <xdr:sp macro="" textlink="">
      <xdr:nvSpPr>
        <xdr:cNvPr id="3" name="Text Box 1">
          <a:extLst>
            <a:ext uri="{FF2B5EF4-FFF2-40B4-BE49-F238E27FC236}">
              <a16:creationId xmlns:a16="http://schemas.microsoft.com/office/drawing/2014/main" id="{84C2C304-0603-40A6-87B1-BFDBE28C6633}"/>
            </a:ext>
          </a:extLst>
        </xdr:cNvPr>
        <xdr:cNvSpPr txBox="1">
          <a:spLocks noChangeArrowheads="1"/>
        </xdr:cNvSpPr>
      </xdr:nvSpPr>
      <xdr:spPr bwMode="auto">
        <a:xfrm>
          <a:off x="6534150" y="838200"/>
          <a:ext cx="76200" cy="2037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8</xdr:col>
      <xdr:colOff>190500</xdr:colOff>
      <xdr:row>4</xdr:row>
      <xdr:rowOff>0</xdr:rowOff>
    </xdr:from>
    <xdr:to>
      <xdr:col>8</xdr:col>
      <xdr:colOff>266700</xdr:colOff>
      <xdr:row>5</xdr:row>
      <xdr:rowOff>38101</xdr:rowOff>
    </xdr:to>
    <xdr:sp macro="" textlink="">
      <xdr:nvSpPr>
        <xdr:cNvPr id="4" name="Text Box 1">
          <a:extLst>
            <a:ext uri="{FF2B5EF4-FFF2-40B4-BE49-F238E27FC236}">
              <a16:creationId xmlns:a16="http://schemas.microsoft.com/office/drawing/2014/main" id="{DC098102-6338-42BD-8867-61E2927C2375}"/>
            </a:ext>
          </a:extLst>
        </xdr:cNvPr>
        <xdr:cNvSpPr txBox="1">
          <a:spLocks noChangeArrowheads="1"/>
        </xdr:cNvSpPr>
      </xdr:nvSpPr>
      <xdr:spPr bwMode="auto">
        <a:xfrm>
          <a:off x="6400800" y="838200"/>
          <a:ext cx="76200" cy="200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190500</xdr:colOff>
      <xdr:row>4</xdr:row>
      <xdr:rowOff>0</xdr:rowOff>
    </xdr:from>
    <xdr:to>
      <xdr:col>8</xdr:col>
      <xdr:colOff>266700</xdr:colOff>
      <xdr:row>5</xdr:row>
      <xdr:rowOff>38101</xdr:rowOff>
    </xdr:to>
    <xdr:sp macro="" textlink="">
      <xdr:nvSpPr>
        <xdr:cNvPr id="5" name="Text Box 1">
          <a:extLst>
            <a:ext uri="{FF2B5EF4-FFF2-40B4-BE49-F238E27FC236}">
              <a16:creationId xmlns:a16="http://schemas.microsoft.com/office/drawing/2014/main" id="{38367FDD-CC29-4772-9A78-07B71984E438}"/>
            </a:ext>
          </a:extLst>
        </xdr:cNvPr>
        <xdr:cNvSpPr txBox="1">
          <a:spLocks noChangeArrowheads="1"/>
        </xdr:cNvSpPr>
      </xdr:nvSpPr>
      <xdr:spPr bwMode="auto">
        <a:xfrm>
          <a:off x="6400800" y="838200"/>
          <a:ext cx="76200" cy="200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359621</xdr:colOff>
      <xdr:row>358</xdr:row>
      <xdr:rowOff>402697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05E24674-6004-4596-907E-924747BDE561}"/>
            </a:ext>
          </a:extLst>
        </xdr:cNvPr>
        <xdr:cNvSpPr/>
      </xdr:nvSpPr>
      <xdr:spPr bwMode="auto">
        <a:xfrm>
          <a:off x="3410438" y="79340267"/>
          <a:ext cx="721083" cy="12248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A819CFD1-8DBC-4250-AB51-30720D6C8B6A}"/>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2C88ECCC-02F7-46A6-8F66-D4719F125763}"/>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1F66FE00-F356-4D78-8670-276588B382DB}"/>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801B0942-7A12-4E16-9FB2-663686CBE83D}"/>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37889" name="Object 1" hidden="1">
              <a:extLst>
                <a:ext uri="{63B3BB69-23CF-44E3-9099-C40C66FF867C}">
                  <a14:compatExt spid="_x0000_s37889"/>
                </a:ext>
                <a:ext uri="{FF2B5EF4-FFF2-40B4-BE49-F238E27FC236}">
                  <a16:creationId xmlns:a16="http://schemas.microsoft.com/office/drawing/2014/main" id="{00000000-0008-0000-0900-000001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37890" name="Object 2" hidden="1">
              <a:extLst>
                <a:ext uri="{63B3BB69-23CF-44E3-9099-C40C66FF867C}">
                  <a14:compatExt spid="_x0000_s37890"/>
                </a:ext>
                <a:ext uri="{FF2B5EF4-FFF2-40B4-BE49-F238E27FC236}">
                  <a16:creationId xmlns:a16="http://schemas.microsoft.com/office/drawing/2014/main" id="{00000000-0008-0000-0900-000002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37891" name="Object 3" hidden="1">
              <a:extLst>
                <a:ext uri="{63B3BB69-23CF-44E3-9099-C40C66FF867C}">
                  <a14:compatExt spid="_x0000_s37891"/>
                </a:ext>
                <a:ext uri="{FF2B5EF4-FFF2-40B4-BE49-F238E27FC236}">
                  <a16:creationId xmlns:a16="http://schemas.microsoft.com/office/drawing/2014/main" id="{00000000-0008-0000-0900-000003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37892" name="Object 4" hidden="1">
              <a:extLst>
                <a:ext uri="{63B3BB69-23CF-44E3-9099-C40C66FF867C}">
                  <a14:compatExt spid="_x0000_s37892"/>
                </a:ext>
                <a:ext uri="{FF2B5EF4-FFF2-40B4-BE49-F238E27FC236}">
                  <a16:creationId xmlns:a16="http://schemas.microsoft.com/office/drawing/2014/main" id="{00000000-0008-0000-0900-0000049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37893" name="Object 5" hidden="1">
              <a:extLst>
                <a:ext uri="{63B3BB69-23CF-44E3-9099-C40C66FF867C}">
                  <a14:compatExt spid="_x0000_s37893"/>
                </a:ext>
                <a:ext uri="{FF2B5EF4-FFF2-40B4-BE49-F238E27FC236}">
                  <a16:creationId xmlns:a16="http://schemas.microsoft.com/office/drawing/2014/main" id="{00000000-0008-0000-0900-000005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2080068</xdr:colOff>
      <xdr:row>391</xdr:row>
      <xdr:rowOff>593463</xdr:rowOff>
    </xdr:to>
    <xdr:pic>
      <xdr:nvPicPr>
        <xdr:cNvPr id="7" name="Grafik 44">
          <a:extLst>
            <a:ext uri="{FF2B5EF4-FFF2-40B4-BE49-F238E27FC236}">
              <a16:creationId xmlns:a16="http://schemas.microsoft.com/office/drawing/2014/main" id="{09C2682A-A432-413E-B4C0-5602A0DB6BF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200784" cy="38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37894" name="Object 6" hidden="1">
              <a:extLst>
                <a:ext uri="{63B3BB69-23CF-44E3-9099-C40C66FF867C}">
                  <a14:compatExt spid="_x0000_s37894"/>
                </a:ext>
                <a:ext uri="{FF2B5EF4-FFF2-40B4-BE49-F238E27FC236}">
                  <a16:creationId xmlns:a16="http://schemas.microsoft.com/office/drawing/2014/main" id="{00000000-0008-0000-0900-000006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37895" name="Object 7" hidden="1">
              <a:extLst>
                <a:ext uri="{63B3BB69-23CF-44E3-9099-C40C66FF867C}">
                  <a14:compatExt spid="_x0000_s37895"/>
                </a:ext>
                <a:ext uri="{FF2B5EF4-FFF2-40B4-BE49-F238E27FC236}">
                  <a16:creationId xmlns:a16="http://schemas.microsoft.com/office/drawing/2014/main" id="{00000000-0008-0000-0900-000007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37896" name="Object 8" hidden="1">
              <a:extLst>
                <a:ext uri="{63B3BB69-23CF-44E3-9099-C40C66FF867C}">
                  <a14:compatExt spid="_x0000_s37896"/>
                </a:ext>
                <a:ext uri="{FF2B5EF4-FFF2-40B4-BE49-F238E27FC236}">
                  <a16:creationId xmlns:a16="http://schemas.microsoft.com/office/drawing/2014/main" id="{00000000-0008-0000-0900-000008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37897" name="Object 9" hidden="1">
              <a:extLst>
                <a:ext uri="{63B3BB69-23CF-44E3-9099-C40C66FF867C}">
                  <a14:compatExt spid="_x0000_s37897"/>
                </a:ext>
                <a:ext uri="{FF2B5EF4-FFF2-40B4-BE49-F238E27FC236}">
                  <a16:creationId xmlns:a16="http://schemas.microsoft.com/office/drawing/2014/main" id="{00000000-0008-0000-0900-000009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37898" name="Object 10" hidden="1">
              <a:extLst>
                <a:ext uri="{63B3BB69-23CF-44E3-9099-C40C66FF867C}">
                  <a14:compatExt spid="_x0000_s37898"/>
                </a:ext>
                <a:ext uri="{FF2B5EF4-FFF2-40B4-BE49-F238E27FC236}">
                  <a16:creationId xmlns:a16="http://schemas.microsoft.com/office/drawing/2014/main" id="{00000000-0008-0000-0900-00000A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37899" name="Object 11" hidden="1">
              <a:extLst>
                <a:ext uri="{63B3BB69-23CF-44E3-9099-C40C66FF867C}">
                  <a14:compatExt spid="_x0000_s37899"/>
                </a:ext>
                <a:ext uri="{FF2B5EF4-FFF2-40B4-BE49-F238E27FC236}">
                  <a16:creationId xmlns:a16="http://schemas.microsoft.com/office/drawing/2014/main" id="{00000000-0008-0000-0900-00000B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37900" name="Object 12" hidden="1">
              <a:extLst>
                <a:ext uri="{63B3BB69-23CF-44E3-9099-C40C66FF867C}">
                  <a14:compatExt spid="_x0000_s37900"/>
                </a:ext>
                <a:ext uri="{FF2B5EF4-FFF2-40B4-BE49-F238E27FC236}">
                  <a16:creationId xmlns:a16="http://schemas.microsoft.com/office/drawing/2014/main" id="{00000000-0008-0000-0900-00000C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37901" name="Object 13" hidden="1">
              <a:extLst>
                <a:ext uri="{63B3BB69-23CF-44E3-9099-C40C66FF867C}">
                  <a14:compatExt spid="_x0000_s37901"/>
                </a:ext>
                <a:ext uri="{FF2B5EF4-FFF2-40B4-BE49-F238E27FC236}">
                  <a16:creationId xmlns:a16="http://schemas.microsoft.com/office/drawing/2014/main" id="{00000000-0008-0000-0900-00000D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37902" name="Object 14" hidden="1">
              <a:extLst>
                <a:ext uri="{63B3BB69-23CF-44E3-9099-C40C66FF867C}">
                  <a14:compatExt spid="_x0000_s37902"/>
                </a:ext>
                <a:ext uri="{FF2B5EF4-FFF2-40B4-BE49-F238E27FC236}">
                  <a16:creationId xmlns:a16="http://schemas.microsoft.com/office/drawing/2014/main" id="{00000000-0008-0000-0900-00000E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37903" name="Object 15" hidden="1">
              <a:extLst>
                <a:ext uri="{63B3BB69-23CF-44E3-9099-C40C66FF867C}">
                  <a14:compatExt spid="_x0000_s37903"/>
                </a:ext>
                <a:ext uri="{FF2B5EF4-FFF2-40B4-BE49-F238E27FC236}">
                  <a16:creationId xmlns:a16="http://schemas.microsoft.com/office/drawing/2014/main" id="{00000000-0008-0000-0900-00000F9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F6B02906-628B-494A-8377-D61E3740E9B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324016</xdr:colOff>
      <xdr:row>400</xdr:row>
      <xdr:rowOff>16313</xdr:rowOff>
    </xdr:from>
    <xdr:to>
      <xdr:col>6</xdr:col>
      <xdr:colOff>171408</xdr:colOff>
      <xdr:row>408</xdr:row>
      <xdr:rowOff>57437</xdr:rowOff>
    </xdr:to>
    <xdr:grpSp>
      <xdr:nvGrpSpPr>
        <xdr:cNvPr id="9" name="Gruppieren 8">
          <a:extLst>
            <a:ext uri="{FF2B5EF4-FFF2-40B4-BE49-F238E27FC236}">
              <a16:creationId xmlns:a16="http://schemas.microsoft.com/office/drawing/2014/main" id="{CDEDED55-FC95-46C9-8C18-52BCF1BF5B0C}"/>
            </a:ext>
          </a:extLst>
        </xdr:cNvPr>
        <xdr:cNvGrpSpPr/>
      </xdr:nvGrpSpPr>
      <xdr:grpSpPr>
        <a:xfrm>
          <a:off x="4400716" y="92894588"/>
          <a:ext cx="1085642" cy="1336524"/>
          <a:chOff x="3622900" y="114345651"/>
          <a:chExt cx="1291089" cy="1580851"/>
        </a:xfrm>
      </xdr:grpSpPr>
      <xdr:pic>
        <xdr:nvPicPr>
          <xdr:cNvPr id="10" name="Grafik 9">
            <a:extLst>
              <a:ext uri="{FF2B5EF4-FFF2-40B4-BE49-F238E27FC236}">
                <a16:creationId xmlns:a16="http://schemas.microsoft.com/office/drawing/2014/main" id="{4620B312-0A92-9D80-D0A1-8C97B9D3059B}"/>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0BF56C10-9750-7258-2CC0-8CB3B95C2045}"/>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A7A59030-0F21-6CE0-B1F5-F668D392F4FF}"/>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91C13D76-8DA3-1145-CCCA-70953202CE50}"/>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1CCBCAAE-2124-7B96-7B76-3893F7024B78}"/>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1963704</xdr:colOff>
      <xdr:row>430</xdr:row>
      <xdr:rowOff>400698</xdr:rowOff>
    </xdr:to>
    <xdr:pic>
      <xdr:nvPicPr>
        <xdr:cNvPr id="15" name="Grafik 1">
          <a:extLst>
            <a:ext uri="{FF2B5EF4-FFF2-40B4-BE49-F238E27FC236}">
              <a16:creationId xmlns:a16="http://schemas.microsoft.com/office/drawing/2014/main" id="{49F53916-6BCF-43BB-8CB3-9FD0BE54901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6697" cy="362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B8843A7B-D274-4FA5-8ACD-27B94AC25C3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33B1E070-B1D1-4480-931F-5FDB194E4F05}"/>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397389</xdr:colOff>
      <xdr:row>419</xdr:row>
      <xdr:rowOff>55099</xdr:rowOff>
    </xdr:from>
    <xdr:to>
      <xdr:col>6</xdr:col>
      <xdr:colOff>1606</xdr:colOff>
      <xdr:row>426</xdr:row>
      <xdr:rowOff>168496</xdr:rowOff>
    </xdr:to>
    <xdr:grpSp>
      <xdr:nvGrpSpPr>
        <xdr:cNvPr id="18" name="Gruppieren 17">
          <a:extLst>
            <a:ext uri="{FF2B5EF4-FFF2-40B4-BE49-F238E27FC236}">
              <a16:creationId xmlns:a16="http://schemas.microsoft.com/office/drawing/2014/main" id="{D5183612-057E-4FB0-8CB8-7E4070D13A29}"/>
            </a:ext>
          </a:extLst>
        </xdr:cNvPr>
        <xdr:cNvGrpSpPr/>
      </xdr:nvGrpSpPr>
      <xdr:grpSpPr>
        <a:xfrm>
          <a:off x="4474089" y="96009949"/>
          <a:ext cx="842467" cy="1237347"/>
          <a:chOff x="3250440" y="118298909"/>
          <a:chExt cx="867086" cy="1351353"/>
        </a:xfrm>
      </xdr:grpSpPr>
      <xdr:pic>
        <xdr:nvPicPr>
          <xdr:cNvPr id="19" name="Grafik 18">
            <a:extLst>
              <a:ext uri="{FF2B5EF4-FFF2-40B4-BE49-F238E27FC236}">
                <a16:creationId xmlns:a16="http://schemas.microsoft.com/office/drawing/2014/main" id="{A592714B-8209-3A3B-5D1C-28C01592E74D}"/>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70AAEF32-CE61-BA80-39D5-974D7B452339}"/>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B629E8D9-FE79-50C9-2CF2-737F6FF0D13C}"/>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1958981</xdr:colOff>
      <xdr:row>431</xdr:row>
      <xdr:rowOff>403596</xdr:rowOff>
    </xdr:to>
    <xdr:pic>
      <xdr:nvPicPr>
        <xdr:cNvPr id="22" name="Grafik 21">
          <a:extLst>
            <a:ext uri="{FF2B5EF4-FFF2-40B4-BE49-F238E27FC236}">
              <a16:creationId xmlns:a16="http://schemas.microsoft.com/office/drawing/2014/main" id="{10125EC0-ADCF-4458-A7FB-107F233A9F7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5267" cy="356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363431</xdr:colOff>
      <xdr:row>358</xdr:row>
      <xdr:rowOff>398887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781014DC-4193-4F54-B98C-CE958BD60814}"/>
            </a:ext>
          </a:extLst>
        </xdr:cNvPr>
        <xdr:cNvSpPr/>
      </xdr:nvSpPr>
      <xdr:spPr bwMode="auto">
        <a:xfrm>
          <a:off x="3410438" y="79340267"/>
          <a:ext cx="724893" cy="1221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86816EF7-BF35-4057-8E10-B400E6CAF0DD}"/>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15BB0C93-F4AE-4DF2-9D0A-DE91745C394F}"/>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CA9BF6E2-4710-4011-A6DB-5561FF227A51}"/>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D632487E-2D7B-4B61-9A82-6FF6D18AAAA0}"/>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00000000-0008-0000-0A00-000001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38914" name="Object 2" hidden="1">
              <a:extLst>
                <a:ext uri="{63B3BB69-23CF-44E3-9099-C40C66FF867C}">
                  <a14:compatExt spid="_x0000_s38914"/>
                </a:ext>
                <a:ext uri="{FF2B5EF4-FFF2-40B4-BE49-F238E27FC236}">
                  <a16:creationId xmlns:a16="http://schemas.microsoft.com/office/drawing/2014/main" id="{00000000-0008-0000-0A00-000002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38915" name="Object 3" hidden="1">
              <a:extLst>
                <a:ext uri="{63B3BB69-23CF-44E3-9099-C40C66FF867C}">
                  <a14:compatExt spid="_x0000_s38915"/>
                </a:ext>
                <a:ext uri="{FF2B5EF4-FFF2-40B4-BE49-F238E27FC236}">
                  <a16:creationId xmlns:a16="http://schemas.microsoft.com/office/drawing/2014/main" id="{00000000-0008-0000-0A00-000003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38916" name="Object 4" hidden="1">
              <a:extLst>
                <a:ext uri="{63B3BB69-23CF-44E3-9099-C40C66FF867C}">
                  <a14:compatExt spid="_x0000_s38916"/>
                </a:ext>
                <a:ext uri="{FF2B5EF4-FFF2-40B4-BE49-F238E27FC236}">
                  <a16:creationId xmlns:a16="http://schemas.microsoft.com/office/drawing/2014/main" id="{00000000-0008-0000-0A00-000004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38917" name="Object 5" hidden="1">
              <a:extLst>
                <a:ext uri="{63B3BB69-23CF-44E3-9099-C40C66FF867C}">
                  <a14:compatExt spid="_x0000_s38917"/>
                </a:ext>
                <a:ext uri="{FF2B5EF4-FFF2-40B4-BE49-F238E27FC236}">
                  <a16:creationId xmlns:a16="http://schemas.microsoft.com/office/drawing/2014/main" id="{00000000-0008-0000-0A00-000005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2076258</xdr:colOff>
      <xdr:row>391</xdr:row>
      <xdr:rowOff>589653</xdr:rowOff>
    </xdr:to>
    <xdr:pic>
      <xdr:nvPicPr>
        <xdr:cNvPr id="7" name="Grafik 44">
          <a:extLst>
            <a:ext uri="{FF2B5EF4-FFF2-40B4-BE49-F238E27FC236}">
              <a16:creationId xmlns:a16="http://schemas.microsoft.com/office/drawing/2014/main" id="{A325C779-6DAA-47B9-9C28-58FBC8FC8A7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196974" cy="380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38918" name="Object 6" hidden="1">
              <a:extLst>
                <a:ext uri="{63B3BB69-23CF-44E3-9099-C40C66FF867C}">
                  <a14:compatExt spid="_x0000_s38918"/>
                </a:ext>
                <a:ext uri="{FF2B5EF4-FFF2-40B4-BE49-F238E27FC236}">
                  <a16:creationId xmlns:a16="http://schemas.microsoft.com/office/drawing/2014/main" id="{00000000-0008-0000-0A00-000006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38919" name="Object 7" hidden="1">
              <a:extLst>
                <a:ext uri="{63B3BB69-23CF-44E3-9099-C40C66FF867C}">
                  <a14:compatExt spid="_x0000_s38919"/>
                </a:ext>
                <a:ext uri="{FF2B5EF4-FFF2-40B4-BE49-F238E27FC236}">
                  <a16:creationId xmlns:a16="http://schemas.microsoft.com/office/drawing/2014/main" id="{00000000-0008-0000-0A00-000007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38920" name="Object 8" hidden="1">
              <a:extLst>
                <a:ext uri="{63B3BB69-23CF-44E3-9099-C40C66FF867C}">
                  <a14:compatExt spid="_x0000_s38920"/>
                </a:ext>
                <a:ext uri="{FF2B5EF4-FFF2-40B4-BE49-F238E27FC236}">
                  <a16:creationId xmlns:a16="http://schemas.microsoft.com/office/drawing/2014/main" id="{00000000-0008-0000-0A00-000008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38921" name="Object 9" hidden="1">
              <a:extLst>
                <a:ext uri="{63B3BB69-23CF-44E3-9099-C40C66FF867C}">
                  <a14:compatExt spid="_x0000_s38921"/>
                </a:ext>
                <a:ext uri="{FF2B5EF4-FFF2-40B4-BE49-F238E27FC236}">
                  <a16:creationId xmlns:a16="http://schemas.microsoft.com/office/drawing/2014/main" id="{00000000-0008-0000-0A00-000009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38922" name="Object 10" hidden="1">
              <a:extLst>
                <a:ext uri="{63B3BB69-23CF-44E3-9099-C40C66FF867C}">
                  <a14:compatExt spid="_x0000_s38922"/>
                </a:ext>
                <a:ext uri="{FF2B5EF4-FFF2-40B4-BE49-F238E27FC236}">
                  <a16:creationId xmlns:a16="http://schemas.microsoft.com/office/drawing/2014/main" id="{00000000-0008-0000-0A00-00000A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38923" name="Object 11" hidden="1">
              <a:extLst>
                <a:ext uri="{63B3BB69-23CF-44E3-9099-C40C66FF867C}">
                  <a14:compatExt spid="_x0000_s38923"/>
                </a:ext>
                <a:ext uri="{FF2B5EF4-FFF2-40B4-BE49-F238E27FC236}">
                  <a16:creationId xmlns:a16="http://schemas.microsoft.com/office/drawing/2014/main" id="{00000000-0008-0000-0A00-00000B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38924" name="Object 12" hidden="1">
              <a:extLst>
                <a:ext uri="{63B3BB69-23CF-44E3-9099-C40C66FF867C}">
                  <a14:compatExt spid="_x0000_s38924"/>
                </a:ext>
                <a:ext uri="{FF2B5EF4-FFF2-40B4-BE49-F238E27FC236}">
                  <a16:creationId xmlns:a16="http://schemas.microsoft.com/office/drawing/2014/main" id="{00000000-0008-0000-0A00-00000C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38925" name="Object 13" hidden="1">
              <a:extLst>
                <a:ext uri="{63B3BB69-23CF-44E3-9099-C40C66FF867C}">
                  <a14:compatExt spid="_x0000_s38925"/>
                </a:ext>
                <a:ext uri="{FF2B5EF4-FFF2-40B4-BE49-F238E27FC236}">
                  <a16:creationId xmlns:a16="http://schemas.microsoft.com/office/drawing/2014/main" id="{00000000-0008-0000-0A00-00000D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38926" name="Object 14" hidden="1">
              <a:extLst>
                <a:ext uri="{63B3BB69-23CF-44E3-9099-C40C66FF867C}">
                  <a14:compatExt spid="_x0000_s38926"/>
                </a:ext>
                <a:ext uri="{FF2B5EF4-FFF2-40B4-BE49-F238E27FC236}">
                  <a16:creationId xmlns:a16="http://schemas.microsoft.com/office/drawing/2014/main" id="{00000000-0008-0000-0A00-00000E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38927" name="Object 15" hidden="1">
              <a:extLst>
                <a:ext uri="{63B3BB69-23CF-44E3-9099-C40C66FF867C}">
                  <a14:compatExt spid="_x0000_s38927"/>
                </a:ext>
                <a:ext uri="{FF2B5EF4-FFF2-40B4-BE49-F238E27FC236}">
                  <a16:creationId xmlns:a16="http://schemas.microsoft.com/office/drawing/2014/main" id="{00000000-0008-0000-0A00-00000F9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C998F028-F303-43AF-80E7-08368C25110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320206</xdr:colOff>
      <xdr:row>400</xdr:row>
      <xdr:rowOff>20123</xdr:rowOff>
    </xdr:from>
    <xdr:to>
      <xdr:col>6</xdr:col>
      <xdr:colOff>175218</xdr:colOff>
      <xdr:row>408</xdr:row>
      <xdr:rowOff>53627</xdr:rowOff>
    </xdr:to>
    <xdr:grpSp>
      <xdr:nvGrpSpPr>
        <xdr:cNvPr id="9" name="Gruppieren 8">
          <a:extLst>
            <a:ext uri="{FF2B5EF4-FFF2-40B4-BE49-F238E27FC236}">
              <a16:creationId xmlns:a16="http://schemas.microsoft.com/office/drawing/2014/main" id="{80F70C33-9AE8-438A-BBA2-00C3B4A8739C}"/>
            </a:ext>
          </a:extLst>
        </xdr:cNvPr>
        <xdr:cNvGrpSpPr/>
      </xdr:nvGrpSpPr>
      <xdr:grpSpPr>
        <a:xfrm>
          <a:off x="4396906" y="92898398"/>
          <a:ext cx="1093262" cy="1328904"/>
          <a:chOff x="3622900" y="114345651"/>
          <a:chExt cx="1291089" cy="1580851"/>
        </a:xfrm>
      </xdr:grpSpPr>
      <xdr:pic>
        <xdr:nvPicPr>
          <xdr:cNvPr id="10" name="Grafik 9">
            <a:extLst>
              <a:ext uri="{FF2B5EF4-FFF2-40B4-BE49-F238E27FC236}">
                <a16:creationId xmlns:a16="http://schemas.microsoft.com/office/drawing/2014/main" id="{4C323949-F8C9-BB2E-8452-4D90359779B4}"/>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564DA4FC-D3D6-BD30-C30B-63E18D897D5B}"/>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C5D8FA17-28BB-5C67-1954-6947B17E0B72}"/>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797F52F1-B57B-815E-7FED-7564AE1F9FAB}"/>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E61AD0ED-9DDB-719E-CB39-4C57765BBDE3}"/>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1959894</xdr:colOff>
      <xdr:row>430</xdr:row>
      <xdr:rowOff>396888</xdr:rowOff>
    </xdr:to>
    <xdr:pic>
      <xdr:nvPicPr>
        <xdr:cNvPr id="15" name="Grafik 1">
          <a:extLst>
            <a:ext uri="{FF2B5EF4-FFF2-40B4-BE49-F238E27FC236}">
              <a16:creationId xmlns:a16="http://schemas.microsoft.com/office/drawing/2014/main" id="{C6AA2DFC-9BBB-4DA2-8F9C-4E8FCAE0E9A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2887" cy="35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F1A8E6CD-B0B2-4F39-8116-5601C7AF944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3364CC43-C54D-4B0C-8788-BAAD226DB1D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401199</xdr:colOff>
      <xdr:row>419</xdr:row>
      <xdr:rowOff>58909</xdr:rowOff>
    </xdr:from>
    <xdr:to>
      <xdr:col>6</xdr:col>
      <xdr:colOff>1606</xdr:colOff>
      <xdr:row>427</xdr:row>
      <xdr:rowOff>856</xdr:rowOff>
    </xdr:to>
    <xdr:grpSp>
      <xdr:nvGrpSpPr>
        <xdr:cNvPr id="18" name="Gruppieren 17">
          <a:extLst>
            <a:ext uri="{FF2B5EF4-FFF2-40B4-BE49-F238E27FC236}">
              <a16:creationId xmlns:a16="http://schemas.microsoft.com/office/drawing/2014/main" id="{64EE0E65-3311-4CD0-A071-60A015B2751B}"/>
            </a:ext>
          </a:extLst>
        </xdr:cNvPr>
        <xdr:cNvGrpSpPr/>
      </xdr:nvGrpSpPr>
      <xdr:grpSpPr>
        <a:xfrm>
          <a:off x="4477899" y="96013759"/>
          <a:ext cx="838657" cy="1237347"/>
          <a:chOff x="3250440" y="118298909"/>
          <a:chExt cx="867086" cy="1351353"/>
        </a:xfrm>
      </xdr:grpSpPr>
      <xdr:pic>
        <xdr:nvPicPr>
          <xdr:cNvPr id="19" name="Grafik 18">
            <a:extLst>
              <a:ext uri="{FF2B5EF4-FFF2-40B4-BE49-F238E27FC236}">
                <a16:creationId xmlns:a16="http://schemas.microsoft.com/office/drawing/2014/main" id="{592EC1AF-E8E4-0F9F-8167-18724540C1D5}"/>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3B172EBB-921A-9D8E-0182-C0111269FBF8}"/>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46FD28D5-8B8F-E0A1-9EC9-A1C58B78AF31}"/>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1962791</xdr:colOff>
      <xdr:row>431</xdr:row>
      <xdr:rowOff>399786</xdr:rowOff>
    </xdr:to>
    <xdr:pic>
      <xdr:nvPicPr>
        <xdr:cNvPr id="22" name="Grafik 21">
          <a:extLst>
            <a:ext uri="{FF2B5EF4-FFF2-40B4-BE49-F238E27FC236}">
              <a16:creationId xmlns:a16="http://schemas.microsoft.com/office/drawing/2014/main" id="{A88E326F-E050-4924-B805-5B72F2892D7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9077" cy="35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359621</xdr:colOff>
      <xdr:row>358</xdr:row>
      <xdr:rowOff>402697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753C9AFA-2A58-4A64-97BC-4853CEE158B7}"/>
            </a:ext>
          </a:extLst>
        </xdr:cNvPr>
        <xdr:cNvSpPr/>
      </xdr:nvSpPr>
      <xdr:spPr bwMode="auto">
        <a:xfrm>
          <a:off x="3410438" y="79340267"/>
          <a:ext cx="721083" cy="12248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FA017DF2-7312-453B-82CA-AA621BBDC4CE}"/>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ACBC2CE3-5FC2-4BF0-AF7E-9BA6D90FB14F}"/>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980B1EF6-F356-483F-A19C-FF9BAECC4826}"/>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C770FF8F-4DFC-4688-8C07-F3A814E9D311}"/>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B00-000001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39938" name="Object 2" hidden="1">
              <a:extLst>
                <a:ext uri="{63B3BB69-23CF-44E3-9099-C40C66FF867C}">
                  <a14:compatExt spid="_x0000_s39938"/>
                </a:ext>
                <a:ext uri="{FF2B5EF4-FFF2-40B4-BE49-F238E27FC236}">
                  <a16:creationId xmlns:a16="http://schemas.microsoft.com/office/drawing/2014/main" id="{00000000-0008-0000-0B00-000002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39939" name="Object 3" hidden="1">
              <a:extLst>
                <a:ext uri="{63B3BB69-23CF-44E3-9099-C40C66FF867C}">
                  <a14:compatExt spid="_x0000_s39939"/>
                </a:ext>
                <a:ext uri="{FF2B5EF4-FFF2-40B4-BE49-F238E27FC236}">
                  <a16:creationId xmlns:a16="http://schemas.microsoft.com/office/drawing/2014/main" id="{00000000-0008-0000-0B00-000003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39940" name="Object 4" hidden="1">
              <a:extLst>
                <a:ext uri="{63B3BB69-23CF-44E3-9099-C40C66FF867C}">
                  <a14:compatExt spid="_x0000_s39940"/>
                </a:ext>
                <a:ext uri="{FF2B5EF4-FFF2-40B4-BE49-F238E27FC236}">
                  <a16:creationId xmlns:a16="http://schemas.microsoft.com/office/drawing/2014/main" id="{00000000-0008-0000-0B00-000004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39941" name="Object 5" hidden="1">
              <a:extLst>
                <a:ext uri="{63B3BB69-23CF-44E3-9099-C40C66FF867C}">
                  <a14:compatExt spid="_x0000_s39941"/>
                </a:ext>
                <a:ext uri="{FF2B5EF4-FFF2-40B4-BE49-F238E27FC236}">
                  <a16:creationId xmlns:a16="http://schemas.microsoft.com/office/drawing/2014/main" id="{00000000-0008-0000-0B00-000005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2080068</xdr:colOff>
      <xdr:row>391</xdr:row>
      <xdr:rowOff>593463</xdr:rowOff>
    </xdr:to>
    <xdr:pic>
      <xdr:nvPicPr>
        <xdr:cNvPr id="7" name="Grafik 44">
          <a:extLst>
            <a:ext uri="{FF2B5EF4-FFF2-40B4-BE49-F238E27FC236}">
              <a16:creationId xmlns:a16="http://schemas.microsoft.com/office/drawing/2014/main" id="{703C1423-1B56-47EE-A48C-B335168A44F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200784" cy="38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39942" name="Object 6" hidden="1">
              <a:extLst>
                <a:ext uri="{63B3BB69-23CF-44E3-9099-C40C66FF867C}">
                  <a14:compatExt spid="_x0000_s39942"/>
                </a:ext>
                <a:ext uri="{FF2B5EF4-FFF2-40B4-BE49-F238E27FC236}">
                  <a16:creationId xmlns:a16="http://schemas.microsoft.com/office/drawing/2014/main" id="{00000000-0008-0000-0B00-000006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39943" name="Object 7" hidden="1">
              <a:extLst>
                <a:ext uri="{63B3BB69-23CF-44E3-9099-C40C66FF867C}">
                  <a14:compatExt spid="_x0000_s39943"/>
                </a:ext>
                <a:ext uri="{FF2B5EF4-FFF2-40B4-BE49-F238E27FC236}">
                  <a16:creationId xmlns:a16="http://schemas.microsoft.com/office/drawing/2014/main" id="{00000000-0008-0000-0B00-000007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39944" name="Object 8" hidden="1">
              <a:extLst>
                <a:ext uri="{63B3BB69-23CF-44E3-9099-C40C66FF867C}">
                  <a14:compatExt spid="_x0000_s39944"/>
                </a:ext>
                <a:ext uri="{FF2B5EF4-FFF2-40B4-BE49-F238E27FC236}">
                  <a16:creationId xmlns:a16="http://schemas.microsoft.com/office/drawing/2014/main" id="{00000000-0008-0000-0B00-000008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39945" name="Object 9" hidden="1">
              <a:extLst>
                <a:ext uri="{63B3BB69-23CF-44E3-9099-C40C66FF867C}">
                  <a14:compatExt spid="_x0000_s39945"/>
                </a:ext>
                <a:ext uri="{FF2B5EF4-FFF2-40B4-BE49-F238E27FC236}">
                  <a16:creationId xmlns:a16="http://schemas.microsoft.com/office/drawing/2014/main" id="{00000000-0008-0000-0B00-000009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39946" name="Object 10" hidden="1">
              <a:extLst>
                <a:ext uri="{63B3BB69-23CF-44E3-9099-C40C66FF867C}">
                  <a14:compatExt spid="_x0000_s39946"/>
                </a:ext>
                <a:ext uri="{FF2B5EF4-FFF2-40B4-BE49-F238E27FC236}">
                  <a16:creationId xmlns:a16="http://schemas.microsoft.com/office/drawing/2014/main" id="{00000000-0008-0000-0B00-00000A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39947" name="Object 11" hidden="1">
              <a:extLst>
                <a:ext uri="{63B3BB69-23CF-44E3-9099-C40C66FF867C}">
                  <a14:compatExt spid="_x0000_s39947"/>
                </a:ext>
                <a:ext uri="{FF2B5EF4-FFF2-40B4-BE49-F238E27FC236}">
                  <a16:creationId xmlns:a16="http://schemas.microsoft.com/office/drawing/2014/main" id="{00000000-0008-0000-0B00-00000B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39948" name="Object 12" hidden="1">
              <a:extLst>
                <a:ext uri="{63B3BB69-23CF-44E3-9099-C40C66FF867C}">
                  <a14:compatExt spid="_x0000_s39948"/>
                </a:ext>
                <a:ext uri="{FF2B5EF4-FFF2-40B4-BE49-F238E27FC236}">
                  <a16:creationId xmlns:a16="http://schemas.microsoft.com/office/drawing/2014/main" id="{00000000-0008-0000-0B00-00000C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39949" name="Object 13" hidden="1">
              <a:extLst>
                <a:ext uri="{63B3BB69-23CF-44E3-9099-C40C66FF867C}">
                  <a14:compatExt spid="_x0000_s39949"/>
                </a:ext>
                <a:ext uri="{FF2B5EF4-FFF2-40B4-BE49-F238E27FC236}">
                  <a16:creationId xmlns:a16="http://schemas.microsoft.com/office/drawing/2014/main" id="{00000000-0008-0000-0B00-00000D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39950" name="Object 14" hidden="1">
              <a:extLst>
                <a:ext uri="{63B3BB69-23CF-44E3-9099-C40C66FF867C}">
                  <a14:compatExt spid="_x0000_s39950"/>
                </a:ext>
                <a:ext uri="{FF2B5EF4-FFF2-40B4-BE49-F238E27FC236}">
                  <a16:creationId xmlns:a16="http://schemas.microsoft.com/office/drawing/2014/main" id="{00000000-0008-0000-0B00-00000E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39951" name="Object 15" hidden="1">
              <a:extLst>
                <a:ext uri="{63B3BB69-23CF-44E3-9099-C40C66FF867C}">
                  <a14:compatExt spid="_x0000_s39951"/>
                </a:ext>
                <a:ext uri="{FF2B5EF4-FFF2-40B4-BE49-F238E27FC236}">
                  <a16:creationId xmlns:a16="http://schemas.microsoft.com/office/drawing/2014/main" id="{00000000-0008-0000-0B00-00000F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B4F354F0-423D-4F58-A7D0-1B4B5624430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324016</xdr:colOff>
      <xdr:row>400</xdr:row>
      <xdr:rowOff>16313</xdr:rowOff>
    </xdr:from>
    <xdr:to>
      <xdr:col>6</xdr:col>
      <xdr:colOff>171408</xdr:colOff>
      <xdr:row>408</xdr:row>
      <xdr:rowOff>57437</xdr:rowOff>
    </xdr:to>
    <xdr:grpSp>
      <xdr:nvGrpSpPr>
        <xdr:cNvPr id="9" name="Gruppieren 8">
          <a:extLst>
            <a:ext uri="{FF2B5EF4-FFF2-40B4-BE49-F238E27FC236}">
              <a16:creationId xmlns:a16="http://schemas.microsoft.com/office/drawing/2014/main" id="{12DF672D-C0A3-486D-B00F-032C2EF7E808}"/>
            </a:ext>
          </a:extLst>
        </xdr:cNvPr>
        <xdr:cNvGrpSpPr/>
      </xdr:nvGrpSpPr>
      <xdr:grpSpPr>
        <a:xfrm>
          <a:off x="4400716" y="92894588"/>
          <a:ext cx="1085642" cy="1336524"/>
          <a:chOff x="3622900" y="114345651"/>
          <a:chExt cx="1291089" cy="1580851"/>
        </a:xfrm>
      </xdr:grpSpPr>
      <xdr:pic>
        <xdr:nvPicPr>
          <xdr:cNvPr id="10" name="Grafik 9">
            <a:extLst>
              <a:ext uri="{FF2B5EF4-FFF2-40B4-BE49-F238E27FC236}">
                <a16:creationId xmlns:a16="http://schemas.microsoft.com/office/drawing/2014/main" id="{FABE80AF-8A25-D977-0AAB-14482BA31758}"/>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AB168C29-E7E7-4378-81C1-781467918CD4}"/>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9616BB09-B446-ED8A-BF5C-152C452188CE}"/>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DDC6B21F-3156-6720-AAD5-6BB5847941AF}"/>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D4E622DA-708B-2B66-2A3E-545D3A8A82A1}"/>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1963704</xdr:colOff>
      <xdr:row>430</xdr:row>
      <xdr:rowOff>400698</xdr:rowOff>
    </xdr:to>
    <xdr:pic>
      <xdr:nvPicPr>
        <xdr:cNvPr id="15" name="Grafik 1">
          <a:extLst>
            <a:ext uri="{FF2B5EF4-FFF2-40B4-BE49-F238E27FC236}">
              <a16:creationId xmlns:a16="http://schemas.microsoft.com/office/drawing/2014/main" id="{8B49CC87-C88C-48C4-AA4F-DA26F8395CB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6697" cy="362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3DE72D9D-33B0-45BA-8283-A5A50F7D1DB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F5E0D0C0-8EE5-4FCC-AFDB-B8D276C5AC7F}"/>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397389</xdr:colOff>
      <xdr:row>419</xdr:row>
      <xdr:rowOff>55099</xdr:rowOff>
    </xdr:from>
    <xdr:to>
      <xdr:col>6</xdr:col>
      <xdr:colOff>1606</xdr:colOff>
      <xdr:row>427</xdr:row>
      <xdr:rowOff>856</xdr:rowOff>
    </xdr:to>
    <xdr:grpSp>
      <xdr:nvGrpSpPr>
        <xdr:cNvPr id="18" name="Gruppieren 17">
          <a:extLst>
            <a:ext uri="{FF2B5EF4-FFF2-40B4-BE49-F238E27FC236}">
              <a16:creationId xmlns:a16="http://schemas.microsoft.com/office/drawing/2014/main" id="{514F61C1-88C1-4789-AD11-ECEDCF6FC5C4}"/>
            </a:ext>
          </a:extLst>
        </xdr:cNvPr>
        <xdr:cNvGrpSpPr/>
      </xdr:nvGrpSpPr>
      <xdr:grpSpPr>
        <a:xfrm>
          <a:off x="4474089" y="96009949"/>
          <a:ext cx="842467" cy="1241157"/>
          <a:chOff x="3250440" y="118298909"/>
          <a:chExt cx="867086" cy="1351353"/>
        </a:xfrm>
      </xdr:grpSpPr>
      <xdr:pic>
        <xdr:nvPicPr>
          <xdr:cNvPr id="19" name="Grafik 18">
            <a:extLst>
              <a:ext uri="{FF2B5EF4-FFF2-40B4-BE49-F238E27FC236}">
                <a16:creationId xmlns:a16="http://schemas.microsoft.com/office/drawing/2014/main" id="{6DD8FDAE-BEE7-D627-76C8-E15F409E54E4}"/>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AD7E89DC-0B6F-2480-0867-26517C99935F}"/>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448737DA-53A5-A857-5767-DC83EBEAA884}"/>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1958981</xdr:colOff>
      <xdr:row>431</xdr:row>
      <xdr:rowOff>403596</xdr:rowOff>
    </xdr:to>
    <xdr:pic>
      <xdr:nvPicPr>
        <xdr:cNvPr id="22" name="Grafik 21">
          <a:extLst>
            <a:ext uri="{FF2B5EF4-FFF2-40B4-BE49-F238E27FC236}">
              <a16:creationId xmlns:a16="http://schemas.microsoft.com/office/drawing/2014/main" id="{18F114E6-8E3E-4B0C-876F-AAE0CA4C3D1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5267" cy="356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363431</xdr:colOff>
      <xdr:row>358</xdr:row>
      <xdr:rowOff>398887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2B7476F8-D1D8-496F-AA9A-FBEEA76E35BC}"/>
            </a:ext>
          </a:extLst>
        </xdr:cNvPr>
        <xdr:cNvSpPr/>
      </xdr:nvSpPr>
      <xdr:spPr bwMode="auto">
        <a:xfrm>
          <a:off x="3410438" y="79340267"/>
          <a:ext cx="724893" cy="1221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6CF46B0D-7145-49D1-A386-71AF272EC21E}"/>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E4644D7F-7FA6-40B4-AA11-7CB39BA3A8D0}"/>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C8374519-7E2D-4CC0-B268-23FB9543B6D6}"/>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80F1E20C-ACBD-4E4F-AF88-3C64FFE9D6C9}"/>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0C00-000001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40962" name="Object 2" hidden="1">
              <a:extLst>
                <a:ext uri="{63B3BB69-23CF-44E3-9099-C40C66FF867C}">
                  <a14:compatExt spid="_x0000_s40962"/>
                </a:ext>
                <a:ext uri="{FF2B5EF4-FFF2-40B4-BE49-F238E27FC236}">
                  <a16:creationId xmlns:a16="http://schemas.microsoft.com/office/drawing/2014/main" id="{00000000-0008-0000-0C00-000002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40963" name="Object 3" hidden="1">
              <a:extLst>
                <a:ext uri="{63B3BB69-23CF-44E3-9099-C40C66FF867C}">
                  <a14:compatExt spid="_x0000_s40963"/>
                </a:ext>
                <a:ext uri="{FF2B5EF4-FFF2-40B4-BE49-F238E27FC236}">
                  <a16:creationId xmlns:a16="http://schemas.microsoft.com/office/drawing/2014/main" id="{00000000-0008-0000-0C00-000003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40964" name="Object 4" hidden="1">
              <a:extLst>
                <a:ext uri="{63B3BB69-23CF-44E3-9099-C40C66FF867C}">
                  <a14:compatExt spid="_x0000_s40964"/>
                </a:ext>
                <a:ext uri="{FF2B5EF4-FFF2-40B4-BE49-F238E27FC236}">
                  <a16:creationId xmlns:a16="http://schemas.microsoft.com/office/drawing/2014/main" id="{00000000-0008-0000-0C00-000004A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40965" name="Object 5" hidden="1">
              <a:extLst>
                <a:ext uri="{63B3BB69-23CF-44E3-9099-C40C66FF867C}">
                  <a14:compatExt spid="_x0000_s40965"/>
                </a:ext>
                <a:ext uri="{FF2B5EF4-FFF2-40B4-BE49-F238E27FC236}">
                  <a16:creationId xmlns:a16="http://schemas.microsoft.com/office/drawing/2014/main" id="{00000000-0008-0000-0C00-000005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2076258</xdr:colOff>
      <xdr:row>391</xdr:row>
      <xdr:rowOff>589653</xdr:rowOff>
    </xdr:to>
    <xdr:pic>
      <xdr:nvPicPr>
        <xdr:cNvPr id="7" name="Grafik 44">
          <a:extLst>
            <a:ext uri="{FF2B5EF4-FFF2-40B4-BE49-F238E27FC236}">
              <a16:creationId xmlns:a16="http://schemas.microsoft.com/office/drawing/2014/main" id="{2B4EDBB3-365E-4FA8-8F1C-5F8B1B3F12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196974" cy="380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40966" name="Object 6" hidden="1">
              <a:extLst>
                <a:ext uri="{63B3BB69-23CF-44E3-9099-C40C66FF867C}">
                  <a14:compatExt spid="_x0000_s40966"/>
                </a:ext>
                <a:ext uri="{FF2B5EF4-FFF2-40B4-BE49-F238E27FC236}">
                  <a16:creationId xmlns:a16="http://schemas.microsoft.com/office/drawing/2014/main" id="{00000000-0008-0000-0C00-000006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40967" name="Object 7" hidden="1">
              <a:extLst>
                <a:ext uri="{63B3BB69-23CF-44E3-9099-C40C66FF867C}">
                  <a14:compatExt spid="_x0000_s40967"/>
                </a:ext>
                <a:ext uri="{FF2B5EF4-FFF2-40B4-BE49-F238E27FC236}">
                  <a16:creationId xmlns:a16="http://schemas.microsoft.com/office/drawing/2014/main" id="{00000000-0008-0000-0C00-000007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40968" name="Object 8" hidden="1">
              <a:extLst>
                <a:ext uri="{63B3BB69-23CF-44E3-9099-C40C66FF867C}">
                  <a14:compatExt spid="_x0000_s40968"/>
                </a:ext>
                <a:ext uri="{FF2B5EF4-FFF2-40B4-BE49-F238E27FC236}">
                  <a16:creationId xmlns:a16="http://schemas.microsoft.com/office/drawing/2014/main" id="{00000000-0008-0000-0C00-000008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40969" name="Object 9" hidden="1">
              <a:extLst>
                <a:ext uri="{63B3BB69-23CF-44E3-9099-C40C66FF867C}">
                  <a14:compatExt spid="_x0000_s40969"/>
                </a:ext>
                <a:ext uri="{FF2B5EF4-FFF2-40B4-BE49-F238E27FC236}">
                  <a16:creationId xmlns:a16="http://schemas.microsoft.com/office/drawing/2014/main" id="{00000000-0008-0000-0C00-000009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40970" name="Object 10" hidden="1">
              <a:extLst>
                <a:ext uri="{63B3BB69-23CF-44E3-9099-C40C66FF867C}">
                  <a14:compatExt spid="_x0000_s40970"/>
                </a:ext>
                <a:ext uri="{FF2B5EF4-FFF2-40B4-BE49-F238E27FC236}">
                  <a16:creationId xmlns:a16="http://schemas.microsoft.com/office/drawing/2014/main" id="{00000000-0008-0000-0C00-00000A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40971" name="Object 11" hidden="1">
              <a:extLst>
                <a:ext uri="{63B3BB69-23CF-44E3-9099-C40C66FF867C}">
                  <a14:compatExt spid="_x0000_s40971"/>
                </a:ext>
                <a:ext uri="{FF2B5EF4-FFF2-40B4-BE49-F238E27FC236}">
                  <a16:creationId xmlns:a16="http://schemas.microsoft.com/office/drawing/2014/main" id="{00000000-0008-0000-0C00-00000B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40972" name="Object 12" hidden="1">
              <a:extLst>
                <a:ext uri="{63B3BB69-23CF-44E3-9099-C40C66FF867C}">
                  <a14:compatExt spid="_x0000_s40972"/>
                </a:ext>
                <a:ext uri="{FF2B5EF4-FFF2-40B4-BE49-F238E27FC236}">
                  <a16:creationId xmlns:a16="http://schemas.microsoft.com/office/drawing/2014/main" id="{00000000-0008-0000-0C00-00000C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40973" name="Object 13" hidden="1">
              <a:extLst>
                <a:ext uri="{63B3BB69-23CF-44E3-9099-C40C66FF867C}">
                  <a14:compatExt spid="_x0000_s40973"/>
                </a:ext>
                <a:ext uri="{FF2B5EF4-FFF2-40B4-BE49-F238E27FC236}">
                  <a16:creationId xmlns:a16="http://schemas.microsoft.com/office/drawing/2014/main" id="{00000000-0008-0000-0C00-00000D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40974" name="Object 14" hidden="1">
              <a:extLst>
                <a:ext uri="{63B3BB69-23CF-44E3-9099-C40C66FF867C}">
                  <a14:compatExt spid="_x0000_s40974"/>
                </a:ext>
                <a:ext uri="{FF2B5EF4-FFF2-40B4-BE49-F238E27FC236}">
                  <a16:creationId xmlns:a16="http://schemas.microsoft.com/office/drawing/2014/main" id="{00000000-0008-0000-0C00-00000E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40975" name="Object 15" hidden="1">
              <a:extLst>
                <a:ext uri="{63B3BB69-23CF-44E3-9099-C40C66FF867C}">
                  <a14:compatExt spid="_x0000_s40975"/>
                </a:ext>
                <a:ext uri="{FF2B5EF4-FFF2-40B4-BE49-F238E27FC236}">
                  <a16:creationId xmlns:a16="http://schemas.microsoft.com/office/drawing/2014/main" id="{00000000-0008-0000-0C00-00000F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E8D754C2-BC87-45AA-BAA2-35EBE6ED731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320206</xdr:colOff>
      <xdr:row>400</xdr:row>
      <xdr:rowOff>20123</xdr:rowOff>
    </xdr:from>
    <xdr:to>
      <xdr:col>6</xdr:col>
      <xdr:colOff>175218</xdr:colOff>
      <xdr:row>408</xdr:row>
      <xdr:rowOff>53627</xdr:rowOff>
    </xdr:to>
    <xdr:grpSp>
      <xdr:nvGrpSpPr>
        <xdr:cNvPr id="9" name="Gruppieren 8">
          <a:extLst>
            <a:ext uri="{FF2B5EF4-FFF2-40B4-BE49-F238E27FC236}">
              <a16:creationId xmlns:a16="http://schemas.microsoft.com/office/drawing/2014/main" id="{AE0047CF-C4D9-4AD8-9683-EBA98AF51336}"/>
            </a:ext>
          </a:extLst>
        </xdr:cNvPr>
        <xdr:cNvGrpSpPr/>
      </xdr:nvGrpSpPr>
      <xdr:grpSpPr>
        <a:xfrm>
          <a:off x="4396906" y="92898398"/>
          <a:ext cx="1093262" cy="1328904"/>
          <a:chOff x="3622900" y="114345651"/>
          <a:chExt cx="1291089" cy="1580851"/>
        </a:xfrm>
      </xdr:grpSpPr>
      <xdr:pic>
        <xdr:nvPicPr>
          <xdr:cNvPr id="10" name="Grafik 9">
            <a:extLst>
              <a:ext uri="{FF2B5EF4-FFF2-40B4-BE49-F238E27FC236}">
                <a16:creationId xmlns:a16="http://schemas.microsoft.com/office/drawing/2014/main" id="{87671A06-5C5F-25E4-4680-0F6B0E367F83}"/>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34B415BD-3F8A-DE0A-A64C-FD47D9A7798D}"/>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C3F79F03-04D4-4609-BDD7-4F076F7A453B}"/>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A539799F-9BB2-0EA8-2543-C28FE11C2AEA}"/>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97D16DE1-DB6E-42DB-A86C-0712A7F98F6E}"/>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1959894</xdr:colOff>
      <xdr:row>430</xdr:row>
      <xdr:rowOff>396888</xdr:rowOff>
    </xdr:to>
    <xdr:pic>
      <xdr:nvPicPr>
        <xdr:cNvPr id="15" name="Grafik 1">
          <a:extLst>
            <a:ext uri="{FF2B5EF4-FFF2-40B4-BE49-F238E27FC236}">
              <a16:creationId xmlns:a16="http://schemas.microsoft.com/office/drawing/2014/main" id="{7F7EF851-F44D-45CF-ACAB-98538F284BE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2887" cy="35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E710B291-BEEF-4D4A-9A5F-8409F3CE2E9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4EAB2FA4-AF8D-4AFF-9840-50E76C3F6DE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401199</xdr:colOff>
      <xdr:row>419</xdr:row>
      <xdr:rowOff>58909</xdr:rowOff>
    </xdr:from>
    <xdr:to>
      <xdr:col>6</xdr:col>
      <xdr:colOff>1606</xdr:colOff>
      <xdr:row>427</xdr:row>
      <xdr:rowOff>856</xdr:rowOff>
    </xdr:to>
    <xdr:grpSp>
      <xdr:nvGrpSpPr>
        <xdr:cNvPr id="18" name="Gruppieren 17">
          <a:extLst>
            <a:ext uri="{FF2B5EF4-FFF2-40B4-BE49-F238E27FC236}">
              <a16:creationId xmlns:a16="http://schemas.microsoft.com/office/drawing/2014/main" id="{32EF589B-682B-478A-BC1E-1C97EE6B473A}"/>
            </a:ext>
          </a:extLst>
        </xdr:cNvPr>
        <xdr:cNvGrpSpPr/>
      </xdr:nvGrpSpPr>
      <xdr:grpSpPr>
        <a:xfrm>
          <a:off x="4477899" y="96013759"/>
          <a:ext cx="838657" cy="1237347"/>
          <a:chOff x="3250440" y="118298909"/>
          <a:chExt cx="867086" cy="1351353"/>
        </a:xfrm>
      </xdr:grpSpPr>
      <xdr:pic>
        <xdr:nvPicPr>
          <xdr:cNvPr id="19" name="Grafik 18">
            <a:extLst>
              <a:ext uri="{FF2B5EF4-FFF2-40B4-BE49-F238E27FC236}">
                <a16:creationId xmlns:a16="http://schemas.microsoft.com/office/drawing/2014/main" id="{5A0EAD8D-C13C-BF37-1C39-DA989A05697D}"/>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CA06BDA1-E49C-B410-698B-EA86EFCC6D96}"/>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44F04881-C6A8-7EA5-8680-9DFAC35A8F55}"/>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1962791</xdr:colOff>
      <xdr:row>431</xdr:row>
      <xdr:rowOff>399786</xdr:rowOff>
    </xdr:to>
    <xdr:pic>
      <xdr:nvPicPr>
        <xdr:cNvPr id="22" name="Grafik 21">
          <a:extLst>
            <a:ext uri="{FF2B5EF4-FFF2-40B4-BE49-F238E27FC236}">
              <a16:creationId xmlns:a16="http://schemas.microsoft.com/office/drawing/2014/main" id="{AF3C2E1B-7EBE-4E20-B60E-35AABE52D5C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9077" cy="35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359621</xdr:colOff>
      <xdr:row>358</xdr:row>
      <xdr:rowOff>402697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E86922C5-52BC-48D7-97AD-BD4AB2D58555}"/>
            </a:ext>
          </a:extLst>
        </xdr:cNvPr>
        <xdr:cNvSpPr/>
      </xdr:nvSpPr>
      <xdr:spPr bwMode="auto">
        <a:xfrm>
          <a:off x="3410438" y="79340267"/>
          <a:ext cx="721083" cy="12248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1143C522-84FA-4F93-8239-31EDB6A93D9E}"/>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211F8025-4B18-44BC-9FCD-41BE239664C5}"/>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76D9543F-2018-4B86-9BA6-A7C5F02B5ED7}"/>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B99AE301-0CC1-4A0F-8A1B-E85C75615C65}"/>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41985" name="Object 1" hidden="1">
              <a:extLst>
                <a:ext uri="{63B3BB69-23CF-44E3-9099-C40C66FF867C}">
                  <a14:compatExt spid="_x0000_s41985"/>
                </a:ext>
                <a:ext uri="{FF2B5EF4-FFF2-40B4-BE49-F238E27FC236}">
                  <a16:creationId xmlns:a16="http://schemas.microsoft.com/office/drawing/2014/main" id="{00000000-0008-0000-0D00-000001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41986" name="Object 2" hidden="1">
              <a:extLst>
                <a:ext uri="{63B3BB69-23CF-44E3-9099-C40C66FF867C}">
                  <a14:compatExt spid="_x0000_s41986"/>
                </a:ext>
                <a:ext uri="{FF2B5EF4-FFF2-40B4-BE49-F238E27FC236}">
                  <a16:creationId xmlns:a16="http://schemas.microsoft.com/office/drawing/2014/main" id="{00000000-0008-0000-0D00-000002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41987" name="Object 3" hidden="1">
              <a:extLst>
                <a:ext uri="{63B3BB69-23CF-44E3-9099-C40C66FF867C}">
                  <a14:compatExt spid="_x0000_s41987"/>
                </a:ext>
                <a:ext uri="{FF2B5EF4-FFF2-40B4-BE49-F238E27FC236}">
                  <a16:creationId xmlns:a16="http://schemas.microsoft.com/office/drawing/2014/main" id="{00000000-0008-0000-0D00-000003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41988" name="Object 4" hidden="1">
              <a:extLst>
                <a:ext uri="{63B3BB69-23CF-44E3-9099-C40C66FF867C}">
                  <a14:compatExt spid="_x0000_s41988"/>
                </a:ext>
                <a:ext uri="{FF2B5EF4-FFF2-40B4-BE49-F238E27FC236}">
                  <a16:creationId xmlns:a16="http://schemas.microsoft.com/office/drawing/2014/main" id="{00000000-0008-0000-0D00-000004A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41989" name="Object 5" hidden="1">
              <a:extLst>
                <a:ext uri="{63B3BB69-23CF-44E3-9099-C40C66FF867C}">
                  <a14:compatExt spid="_x0000_s41989"/>
                </a:ext>
                <a:ext uri="{FF2B5EF4-FFF2-40B4-BE49-F238E27FC236}">
                  <a16:creationId xmlns:a16="http://schemas.microsoft.com/office/drawing/2014/main" id="{00000000-0008-0000-0D00-000005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2080068</xdr:colOff>
      <xdr:row>391</xdr:row>
      <xdr:rowOff>593463</xdr:rowOff>
    </xdr:to>
    <xdr:pic>
      <xdr:nvPicPr>
        <xdr:cNvPr id="7" name="Grafik 44">
          <a:extLst>
            <a:ext uri="{FF2B5EF4-FFF2-40B4-BE49-F238E27FC236}">
              <a16:creationId xmlns:a16="http://schemas.microsoft.com/office/drawing/2014/main" id="{F102036A-063A-442B-B1F3-8D512E7C7AA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200784" cy="38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41990" name="Object 6" hidden="1">
              <a:extLst>
                <a:ext uri="{63B3BB69-23CF-44E3-9099-C40C66FF867C}">
                  <a14:compatExt spid="_x0000_s41990"/>
                </a:ext>
                <a:ext uri="{FF2B5EF4-FFF2-40B4-BE49-F238E27FC236}">
                  <a16:creationId xmlns:a16="http://schemas.microsoft.com/office/drawing/2014/main" id="{00000000-0008-0000-0D00-000006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41991" name="Object 7" hidden="1">
              <a:extLst>
                <a:ext uri="{63B3BB69-23CF-44E3-9099-C40C66FF867C}">
                  <a14:compatExt spid="_x0000_s41991"/>
                </a:ext>
                <a:ext uri="{FF2B5EF4-FFF2-40B4-BE49-F238E27FC236}">
                  <a16:creationId xmlns:a16="http://schemas.microsoft.com/office/drawing/2014/main" id="{00000000-0008-0000-0D00-000007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41992" name="Object 8" hidden="1">
              <a:extLst>
                <a:ext uri="{63B3BB69-23CF-44E3-9099-C40C66FF867C}">
                  <a14:compatExt spid="_x0000_s41992"/>
                </a:ext>
                <a:ext uri="{FF2B5EF4-FFF2-40B4-BE49-F238E27FC236}">
                  <a16:creationId xmlns:a16="http://schemas.microsoft.com/office/drawing/2014/main" id="{00000000-0008-0000-0D00-000008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41993" name="Object 9" hidden="1">
              <a:extLst>
                <a:ext uri="{63B3BB69-23CF-44E3-9099-C40C66FF867C}">
                  <a14:compatExt spid="_x0000_s41993"/>
                </a:ext>
                <a:ext uri="{FF2B5EF4-FFF2-40B4-BE49-F238E27FC236}">
                  <a16:creationId xmlns:a16="http://schemas.microsoft.com/office/drawing/2014/main" id="{00000000-0008-0000-0D00-000009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41994" name="Object 10" hidden="1">
              <a:extLst>
                <a:ext uri="{63B3BB69-23CF-44E3-9099-C40C66FF867C}">
                  <a14:compatExt spid="_x0000_s41994"/>
                </a:ext>
                <a:ext uri="{FF2B5EF4-FFF2-40B4-BE49-F238E27FC236}">
                  <a16:creationId xmlns:a16="http://schemas.microsoft.com/office/drawing/2014/main" id="{00000000-0008-0000-0D00-00000A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41995" name="Object 11" hidden="1">
              <a:extLst>
                <a:ext uri="{63B3BB69-23CF-44E3-9099-C40C66FF867C}">
                  <a14:compatExt spid="_x0000_s41995"/>
                </a:ext>
                <a:ext uri="{FF2B5EF4-FFF2-40B4-BE49-F238E27FC236}">
                  <a16:creationId xmlns:a16="http://schemas.microsoft.com/office/drawing/2014/main" id="{00000000-0008-0000-0D00-00000B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41996" name="Object 12" hidden="1">
              <a:extLst>
                <a:ext uri="{63B3BB69-23CF-44E3-9099-C40C66FF867C}">
                  <a14:compatExt spid="_x0000_s41996"/>
                </a:ext>
                <a:ext uri="{FF2B5EF4-FFF2-40B4-BE49-F238E27FC236}">
                  <a16:creationId xmlns:a16="http://schemas.microsoft.com/office/drawing/2014/main" id="{00000000-0008-0000-0D00-00000C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41997" name="Object 13" hidden="1">
              <a:extLst>
                <a:ext uri="{63B3BB69-23CF-44E3-9099-C40C66FF867C}">
                  <a14:compatExt spid="_x0000_s41997"/>
                </a:ext>
                <a:ext uri="{FF2B5EF4-FFF2-40B4-BE49-F238E27FC236}">
                  <a16:creationId xmlns:a16="http://schemas.microsoft.com/office/drawing/2014/main" id="{00000000-0008-0000-0D00-00000D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41998" name="Object 14" hidden="1">
              <a:extLst>
                <a:ext uri="{63B3BB69-23CF-44E3-9099-C40C66FF867C}">
                  <a14:compatExt spid="_x0000_s41998"/>
                </a:ext>
                <a:ext uri="{FF2B5EF4-FFF2-40B4-BE49-F238E27FC236}">
                  <a16:creationId xmlns:a16="http://schemas.microsoft.com/office/drawing/2014/main" id="{00000000-0008-0000-0D00-00000E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41999" name="Object 15" hidden="1">
              <a:extLst>
                <a:ext uri="{63B3BB69-23CF-44E3-9099-C40C66FF867C}">
                  <a14:compatExt spid="_x0000_s41999"/>
                </a:ext>
                <a:ext uri="{FF2B5EF4-FFF2-40B4-BE49-F238E27FC236}">
                  <a16:creationId xmlns:a16="http://schemas.microsoft.com/office/drawing/2014/main" id="{00000000-0008-0000-0D00-00000FA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3DE7003C-DE74-4089-B8CB-51B3A641955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324016</xdr:colOff>
      <xdr:row>400</xdr:row>
      <xdr:rowOff>16313</xdr:rowOff>
    </xdr:from>
    <xdr:to>
      <xdr:col>6</xdr:col>
      <xdr:colOff>171408</xdr:colOff>
      <xdr:row>408</xdr:row>
      <xdr:rowOff>57437</xdr:rowOff>
    </xdr:to>
    <xdr:grpSp>
      <xdr:nvGrpSpPr>
        <xdr:cNvPr id="9" name="Gruppieren 8">
          <a:extLst>
            <a:ext uri="{FF2B5EF4-FFF2-40B4-BE49-F238E27FC236}">
              <a16:creationId xmlns:a16="http://schemas.microsoft.com/office/drawing/2014/main" id="{15441753-4ACE-40E6-ABFB-872ECBBCE2CA}"/>
            </a:ext>
          </a:extLst>
        </xdr:cNvPr>
        <xdr:cNvGrpSpPr/>
      </xdr:nvGrpSpPr>
      <xdr:grpSpPr>
        <a:xfrm>
          <a:off x="4400716" y="92894588"/>
          <a:ext cx="1085642" cy="1336524"/>
          <a:chOff x="3622900" y="114345651"/>
          <a:chExt cx="1291089" cy="1580851"/>
        </a:xfrm>
      </xdr:grpSpPr>
      <xdr:pic>
        <xdr:nvPicPr>
          <xdr:cNvPr id="10" name="Grafik 9">
            <a:extLst>
              <a:ext uri="{FF2B5EF4-FFF2-40B4-BE49-F238E27FC236}">
                <a16:creationId xmlns:a16="http://schemas.microsoft.com/office/drawing/2014/main" id="{D75D0509-B5C5-F597-062C-D38C47C55CE3}"/>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E368266E-7A26-FD91-6AA6-FD0C39AEF89E}"/>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2259CE78-F9B8-B0A0-C667-892C3AF90C1D}"/>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B5473AD0-F11E-79D6-CC10-84376816691F}"/>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1E2009C1-7426-E72B-18CE-99D00B720AAE}"/>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1963704</xdr:colOff>
      <xdr:row>430</xdr:row>
      <xdr:rowOff>400698</xdr:rowOff>
    </xdr:to>
    <xdr:pic>
      <xdr:nvPicPr>
        <xdr:cNvPr id="15" name="Grafik 1">
          <a:extLst>
            <a:ext uri="{FF2B5EF4-FFF2-40B4-BE49-F238E27FC236}">
              <a16:creationId xmlns:a16="http://schemas.microsoft.com/office/drawing/2014/main" id="{D1209F0F-4929-44B0-8040-E6821EAA6BB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6697" cy="362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AF30A9AC-81C9-49AC-9829-A273E5B215B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4EE30756-2F54-4D03-B9E3-19696E599C9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397389</xdr:colOff>
      <xdr:row>419</xdr:row>
      <xdr:rowOff>55099</xdr:rowOff>
    </xdr:from>
    <xdr:to>
      <xdr:col>6</xdr:col>
      <xdr:colOff>1606</xdr:colOff>
      <xdr:row>427</xdr:row>
      <xdr:rowOff>856</xdr:rowOff>
    </xdr:to>
    <xdr:grpSp>
      <xdr:nvGrpSpPr>
        <xdr:cNvPr id="18" name="Gruppieren 17">
          <a:extLst>
            <a:ext uri="{FF2B5EF4-FFF2-40B4-BE49-F238E27FC236}">
              <a16:creationId xmlns:a16="http://schemas.microsoft.com/office/drawing/2014/main" id="{C46F24A9-FAC9-41A2-BF8B-18B039A8E116}"/>
            </a:ext>
          </a:extLst>
        </xdr:cNvPr>
        <xdr:cNvGrpSpPr/>
      </xdr:nvGrpSpPr>
      <xdr:grpSpPr>
        <a:xfrm>
          <a:off x="4474089" y="96009949"/>
          <a:ext cx="842467" cy="1241157"/>
          <a:chOff x="3250440" y="118298909"/>
          <a:chExt cx="867086" cy="1351353"/>
        </a:xfrm>
      </xdr:grpSpPr>
      <xdr:pic>
        <xdr:nvPicPr>
          <xdr:cNvPr id="19" name="Grafik 18">
            <a:extLst>
              <a:ext uri="{FF2B5EF4-FFF2-40B4-BE49-F238E27FC236}">
                <a16:creationId xmlns:a16="http://schemas.microsoft.com/office/drawing/2014/main" id="{EE9434DE-B2D3-2D26-7F1A-E364F244C3B2}"/>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F38FCA0D-FE82-5016-5A6A-66C8643BC381}"/>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24DEB6A3-8B22-7573-3BF8-F32DA2BD24F2}"/>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1958981</xdr:colOff>
      <xdr:row>431</xdr:row>
      <xdr:rowOff>403596</xdr:rowOff>
    </xdr:to>
    <xdr:pic>
      <xdr:nvPicPr>
        <xdr:cNvPr id="22" name="Grafik 21">
          <a:extLst>
            <a:ext uri="{FF2B5EF4-FFF2-40B4-BE49-F238E27FC236}">
              <a16:creationId xmlns:a16="http://schemas.microsoft.com/office/drawing/2014/main" id="{60FD2929-6B37-413F-BD03-6C6DC0F8BD1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5267" cy="356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363431</xdr:colOff>
      <xdr:row>358</xdr:row>
      <xdr:rowOff>398887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B3421BB5-881E-45E9-AE5D-545230A42A5F}"/>
            </a:ext>
          </a:extLst>
        </xdr:cNvPr>
        <xdr:cNvSpPr/>
      </xdr:nvSpPr>
      <xdr:spPr bwMode="auto">
        <a:xfrm>
          <a:off x="3410438" y="79340267"/>
          <a:ext cx="724893" cy="1221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F2AA5A28-17EC-42A2-9CF0-0B426BB1558E}"/>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284B1F78-EC45-4006-839F-ADB4C4BF6EB6}"/>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DD6A57DF-09FB-41C0-8EB3-A5369137611F}"/>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14018623-5C88-42EF-B26F-794854A0893E}"/>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0E00-000001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0E00-000002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43011" name="Object 3" hidden="1">
              <a:extLst>
                <a:ext uri="{63B3BB69-23CF-44E3-9099-C40C66FF867C}">
                  <a14:compatExt spid="_x0000_s43011"/>
                </a:ext>
                <a:ext uri="{FF2B5EF4-FFF2-40B4-BE49-F238E27FC236}">
                  <a16:creationId xmlns:a16="http://schemas.microsoft.com/office/drawing/2014/main" id="{00000000-0008-0000-0E00-000003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43012" name="Object 4" hidden="1">
              <a:extLst>
                <a:ext uri="{63B3BB69-23CF-44E3-9099-C40C66FF867C}">
                  <a14:compatExt spid="_x0000_s43012"/>
                </a:ext>
                <a:ext uri="{FF2B5EF4-FFF2-40B4-BE49-F238E27FC236}">
                  <a16:creationId xmlns:a16="http://schemas.microsoft.com/office/drawing/2014/main" id="{00000000-0008-0000-0E00-000004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43013" name="Object 5" hidden="1">
              <a:extLst>
                <a:ext uri="{63B3BB69-23CF-44E3-9099-C40C66FF867C}">
                  <a14:compatExt spid="_x0000_s43013"/>
                </a:ext>
                <a:ext uri="{FF2B5EF4-FFF2-40B4-BE49-F238E27FC236}">
                  <a16:creationId xmlns:a16="http://schemas.microsoft.com/office/drawing/2014/main" id="{00000000-0008-0000-0E00-000005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2076258</xdr:colOff>
      <xdr:row>391</xdr:row>
      <xdr:rowOff>589653</xdr:rowOff>
    </xdr:to>
    <xdr:pic>
      <xdr:nvPicPr>
        <xdr:cNvPr id="7" name="Grafik 44">
          <a:extLst>
            <a:ext uri="{FF2B5EF4-FFF2-40B4-BE49-F238E27FC236}">
              <a16:creationId xmlns:a16="http://schemas.microsoft.com/office/drawing/2014/main" id="{EF22CD33-73BD-4995-B811-C8BAE16A8FF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196974" cy="380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43014" name="Object 6" hidden="1">
              <a:extLst>
                <a:ext uri="{63B3BB69-23CF-44E3-9099-C40C66FF867C}">
                  <a14:compatExt spid="_x0000_s43014"/>
                </a:ext>
                <a:ext uri="{FF2B5EF4-FFF2-40B4-BE49-F238E27FC236}">
                  <a16:creationId xmlns:a16="http://schemas.microsoft.com/office/drawing/2014/main" id="{00000000-0008-0000-0E00-000006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43015" name="Object 7" hidden="1">
              <a:extLst>
                <a:ext uri="{63B3BB69-23CF-44E3-9099-C40C66FF867C}">
                  <a14:compatExt spid="_x0000_s43015"/>
                </a:ext>
                <a:ext uri="{FF2B5EF4-FFF2-40B4-BE49-F238E27FC236}">
                  <a16:creationId xmlns:a16="http://schemas.microsoft.com/office/drawing/2014/main" id="{00000000-0008-0000-0E00-000007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43016" name="Object 8" hidden="1">
              <a:extLst>
                <a:ext uri="{63B3BB69-23CF-44E3-9099-C40C66FF867C}">
                  <a14:compatExt spid="_x0000_s43016"/>
                </a:ext>
                <a:ext uri="{FF2B5EF4-FFF2-40B4-BE49-F238E27FC236}">
                  <a16:creationId xmlns:a16="http://schemas.microsoft.com/office/drawing/2014/main" id="{00000000-0008-0000-0E00-000008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43017" name="Object 9" hidden="1">
              <a:extLst>
                <a:ext uri="{63B3BB69-23CF-44E3-9099-C40C66FF867C}">
                  <a14:compatExt spid="_x0000_s43017"/>
                </a:ext>
                <a:ext uri="{FF2B5EF4-FFF2-40B4-BE49-F238E27FC236}">
                  <a16:creationId xmlns:a16="http://schemas.microsoft.com/office/drawing/2014/main" id="{00000000-0008-0000-0E00-000009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43018" name="Object 10" hidden="1">
              <a:extLst>
                <a:ext uri="{63B3BB69-23CF-44E3-9099-C40C66FF867C}">
                  <a14:compatExt spid="_x0000_s43018"/>
                </a:ext>
                <a:ext uri="{FF2B5EF4-FFF2-40B4-BE49-F238E27FC236}">
                  <a16:creationId xmlns:a16="http://schemas.microsoft.com/office/drawing/2014/main" id="{00000000-0008-0000-0E00-00000A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43019" name="Object 11" hidden="1">
              <a:extLst>
                <a:ext uri="{63B3BB69-23CF-44E3-9099-C40C66FF867C}">
                  <a14:compatExt spid="_x0000_s43019"/>
                </a:ext>
                <a:ext uri="{FF2B5EF4-FFF2-40B4-BE49-F238E27FC236}">
                  <a16:creationId xmlns:a16="http://schemas.microsoft.com/office/drawing/2014/main" id="{00000000-0008-0000-0E00-00000B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43020" name="Object 12" hidden="1">
              <a:extLst>
                <a:ext uri="{63B3BB69-23CF-44E3-9099-C40C66FF867C}">
                  <a14:compatExt spid="_x0000_s43020"/>
                </a:ext>
                <a:ext uri="{FF2B5EF4-FFF2-40B4-BE49-F238E27FC236}">
                  <a16:creationId xmlns:a16="http://schemas.microsoft.com/office/drawing/2014/main" id="{00000000-0008-0000-0E00-00000C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43021" name="Object 13" hidden="1">
              <a:extLst>
                <a:ext uri="{63B3BB69-23CF-44E3-9099-C40C66FF867C}">
                  <a14:compatExt spid="_x0000_s43021"/>
                </a:ext>
                <a:ext uri="{FF2B5EF4-FFF2-40B4-BE49-F238E27FC236}">
                  <a16:creationId xmlns:a16="http://schemas.microsoft.com/office/drawing/2014/main" id="{00000000-0008-0000-0E00-00000D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43022" name="Object 14" hidden="1">
              <a:extLst>
                <a:ext uri="{63B3BB69-23CF-44E3-9099-C40C66FF867C}">
                  <a14:compatExt spid="_x0000_s43022"/>
                </a:ext>
                <a:ext uri="{FF2B5EF4-FFF2-40B4-BE49-F238E27FC236}">
                  <a16:creationId xmlns:a16="http://schemas.microsoft.com/office/drawing/2014/main" id="{00000000-0008-0000-0E00-00000E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43023" name="Object 15" hidden="1">
              <a:extLst>
                <a:ext uri="{63B3BB69-23CF-44E3-9099-C40C66FF867C}">
                  <a14:compatExt spid="_x0000_s43023"/>
                </a:ext>
                <a:ext uri="{FF2B5EF4-FFF2-40B4-BE49-F238E27FC236}">
                  <a16:creationId xmlns:a16="http://schemas.microsoft.com/office/drawing/2014/main" id="{00000000-0008-0000-0E00-00000FA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8BABBBC2-F9AC-41CF-AFDF-26BCD482A3C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320206</xdr:colOff>
      <xdr:row>400</xdr:row>
      <xdr:rowOff>20123</xdr:rowOff>
    </xdr:from>
    <xdr:to>
      <xdr:col>6</xdr:col>
      <xdr:colOff>175218</xdr:colOff>
      <xdr:row>408</xdr:row>
      <xdr:rowOff>53627</xdr:rowOff>
    </xdr:to>
    <xdr:grpSp>
      <xdr:nvGrpSpPr>
        <xdr:cNvPr id="9" name="Gruppieren 8">
          <a:extLst>
            <a:ext uri="{FF2B5EF4-FFF2-40B4-BE49-F238E27FC236}">
              <a16:creationId xmlns:a16="http://schemas.microsoft.com/office/drawing/2014/main" id="{17D3983C-EEB2-4324-B372-6CE2A8DD1F96}"/>
            </a:ext>
          </a:extLst>
        </xdr:cNvPr>
        <xdr:cNvGrpSpPr/>
      </xdr:nvGrpSpPr>
      <xdr:grpSpPr>
        <a:xfrm>
          <a:off x="4396906" y="92898398"/>
          <a:ext cx="1093262" cy="1328904"/>
          <a:chOff x="3622900" y="114345651"/>
          <a:chExt cx="1291089" cy="1580851"/>
        </a:xfrm>
      </xdr:grpSpPr>
      <xdr:pic>
        <xdr:nvPicPr>
          <xdr:cNvPr id="10" name="Grafik 9">
            <a:extLst>
              <a:ext uri="{FF2B5EF4-FFF2-40B4-BE49-F238E27FC236}">
                <a16:creationId xmlns:a16="http://schemas.microsoft.com/office/drawing/2014/main" id="{98A36708-C518-88B1-9B23-85F42AA06D7F}"/>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7366C872-ECC5-AE68-4B53-AE4D48884E37}"/>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516A66F9-0683-E4E8-EF30-329A73E64395}"/>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AF0BFAAB-D118-833A-D96E-80797F39112A}"/>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401707D7-8AB5-7AC4-F125-D6D4319ACCB0}"/>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1959894</xdr:colOff>
      <xdr:row>430</xdr:row>
      <xdr:rowOff>396888</xdr:rowOff>
    </xdr:to>
    <xdr:pic>
      <xdr:nvPicPr>
        <xdr:cNvPr id="15" name="Grafik 1">
          <a:extLst>
            <a:ext uri="{FF2B5EF4-FFF2-40B4-BE49-F238E27FC236}">
              <a16:creationId xmlns:a16="http://schemas.microsoft.com/office/drawing/2014/main" id="{D15DC064-4D51-480A-9641-F809A687139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2887" cy="35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9103A11A-412E-49AB-BEA8-81A0E7AE076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6E24E85B-A72D-4E0C-97B6-954F3D47217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401199</xdr:colOff>
      <xdr:row>419</xdr:row>
      <xdr:rowOff>58909</xdr:rowOff>
    </xdr:from>
    <xdr:to>
      <xdr:col>6</xdr:col>
      <xdr:colOff>1606</xdr:colOff>
      <xdr:row>427</xdr:row>
      <xdr:rowOff>856</xdr:rowOff>
    </xdr:to>
    <xdr:grpSp>
      <xdr:nvGrpSpPr>
        <xdr:cNvPr id="18" name="Gruppieren 17">
          <a:extLst>
            <a:ext uri="{FF2B5EF4-FFF2-40B4-BE49-F238E27FC236}">
              <a16:creationId xmlns:a16="http://schemas.microsoft.com/office/drawing/2014/main" id="{EA1DDB66-E768-4789-9EEA-C2F7AAC445C6}"/>
            </a:ext>
          </a:extLst>
        </xdr:cNvPr>
        <xdr:cNvGrpSpPr/>
      </xdr:nvGrpSpPr>
      <xdr:grpSpPr>
        <a:xfrm>
          <a:off x="4477899" y="96013759"/>
          <a:ext cx="838657" cy="1237347"/>
          <a:chOff x="3250440" y="118298909"/>
          <a:chExt cx="867086" cy="1351353"/>
        </a:xfrm>
      </xdr:grpSpPr>
      <xdr:pic>
        <xdr:nvPicPr>
          <xdr:cNvPr id="19" name="Grafik 18">
            <a:extLst>
              <a:ext uri="{FF2B5EF4-FFF2-40B4-BE49-F238E27FC236}">
                <a16:creationId xmlns:a16="http://schemas.microsoft.com/office/drawing/2014/main" id="{E30536EF-E2D3-6EFC-0AF2-7474BD19C619}"/>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D8FF8974-6609-7EA3-DCAE-2E61BBC8033E}"/>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A2676441-6A94-0191-69E3-BC90D504A423}"/>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1962791</xdr:colOff>
      <xdr:row>431</xdr:row>
      <xdr:rowOff>399786</xdr:rowOff>
    </xdr:to>
    <xdr:pic>
      <xdr:nvPicPr>
        <xdr:cNvPr id="22" name="Grafik 21">
          <a:extLst>
            <a:ext uri="{FF2B5EF4-FFF2-40B4-BE49-F238E27FC236}">
              <a16:creationId xmlns:a16="http://schemas.microsoft.com/office/drawing/2014/main" id="{F735AF4D-802F-4F6D-AE6C-1AACDEACE1D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9077" cy="35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359621</xdr:colOff>
      <xdr:row>358</xdr:row>
      <xdr:rowOff>402697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630CB1FC-7F4C-4EC6-9FC0-C2486E5947FE}"/>
            </a:ext>
          </a:extLst>
        </xdr:cNvPr>
        <xdr:cNvSpPr/>
      </xdr:nvSpPr>
      <xdr:spPr bwMode="auto">
        <a:xfrm>
          <a:off x="3410438" y="79340267"/>
          <a:ext cx="721083" cy="12248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DEA7997E-0F1F-42CF-A0AF-208ABA9A08B3}"/>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D1536A79-AA42-4C6A-BCD0-D7DE6976177C}"/>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CDEB2B97-5805-4C07-9CC8-1884479C81CC}"/>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9D4A1D66-95EA-4832-A73B-1F58F32D0E38}"/>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0F00-000001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44034" name="Object 2" hidden="1">
              <a:extLst>
                <a:ext uri="{63B3BB69-23CF-44E3-9099-C40C66FF867C}">
                  <a14:compatExt spid="_x0000_s44034"/>
                </a:ext>
                <a:ext uri="{FF2B5EF4-FFF2-40B4-BE49-F238E27FC236}">
                  <a16:creationId xmlns:a16="http://schemas.microsoft.com/office/drawing/2014/main" id="{00000000-0008-0000-0F00-000002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44035" name="Object 3" hidden="1">
              <a:extLst>
                <a:ext uri="{63B3BB69-23CF-44E3-9099-C40C66FF867C}">
                  <a14:compatExt spid="_x0000_s44035"/>
                </a:ext>
                <a:ext uri="{FF2B5EF4-FFF2-40B4-BE49-F238E27FC236}">
                  <a16:creationId xmlns:a16="http://schemas.microsoft.com/office/drawing/2014/main" id="{00000000-0008-0000-0F00-000003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44036" name="Object 4" hidden="1">
              <a:extLst>
                <a:ext uri="{63B3BB69-23CF-44E3-9099-C40C66FF867C}">
                  <a14:compatExt spid="_x0000_s44036"/>
                </a:ext>
                <a:ext uri="{FF2B5EF4-FFF2-40B4-BE49-F238E27FC236}">
                  <a16:creationId xmlns:a16="http://schemas.microsoft.com/office/drawing/2014/main" id="{00000000-0008-0000-0F00-000004A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44037" name="Object 5" hidden="1">
              <a:extLst>
                <a:ext uri="{63B3BB69-23CF-44E3-9099-C40C66FF867C}">
                  <a14:compatExt spid="_x0000_s44037"/>
                </a:ext>
                <a:ext uri="{FF2B5EF4-FFF2-40B4-BE49-F238E27FC236}">
                  <a16:creationId xmlns:a16="http://schemas.microsoft.com/office/drawing/2014/main" id="{00000000-0008-0000-0F00-000005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2080068</xdr:colOff>
      <xdr:row>391</xdr:row>
      <xdr:rowOff>593463</xdr:rowOff>
    </xdr:to>
    <xdr:pic>
      <xdr:nvPicPr>
        <xdr:cNvPr id="7" name="Grafik 44">
          <a:extLst>
            <a:ext uri="{FF2B5EF4-FFF2-40B4-BE49-F238E27FC236}">
              <a16:creationId xmlns:a16="http://schemas.microsoft.com/office/drawing/2014/main" id="{AC1186DB-329F-493B-9243-5A7931B290F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200784" cy="38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44038" name="Object 6" hidden="1">
              <a:extLst>
                <a:ext uri="{63B3BB69-23CF-44E3-9099-C40C66FF867C}">
                  <a14:compatExt spid="_x0000_s44038"/>
                </a:ext>
                <a:ext uri="{FF2B5EF4-FFF2-40B4-BE49-F238E27FC236}">
                  <a16:creationId xmlns:a16="http://schemas.microsoft.com/office/drawing/2014/main" id="{00000000-0008-0000-0F00-000006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44039" name="Object 7" hidden="1">
              <a:extLst>
                <a:ext uri="{63B3BB69-23CF-44E3-9099-C40C66FF867C}">
                  <a14:compatExt spid="_x0000_s44039"/>
                </a:ext>
                <a:ext uri="{FF2B5EF4-FFF2-40B4-BE49-F238E27FC236}">
                  <a16:creationId xmlns:a16="http://schemas.microsoft.com/office/drawing/2014/main" id="{00000000-0008-0000-0F00-000007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44040" name="Object 8" hidden="1">
              <a:extLst>
                <a:ext uri="{63B3BB69-23CF-44E3-9099-C40C66FF867C}">
                  <a14:compatExt spid="_x0000_s44040"/>
                </a:ext>
                <a:ext uri="{FF2B5EF4-FFF2-40B4-BE49-F238E27FC236}">
                  <a16:creationId xmlns:a16="http://schemas.microsoft.com/office/drawing/2014/main" id="{00000000-0008-0000-0F00-000008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44041" name="Object 9" hidden="1">
              <a:extLst>
                <a:ext uri="{63B3BB69-23CF-44E3-9099-C40C66FF867C}">
                  <a14:compatExt spid="_x0000_s44041"/>
                </a:ext>
                <a:ext uri="{FF2B5EF4-FFF2-40B4-BE49-F238E27FC236}">
                  <a16:creationId xmlns:a16="http://schemas.microsoft.com/office/drawing/2014/main" id="{00000000-0008-0000-0F00-000009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44042" name="Object 10" hidden="1">
              <a:extLst>
                <a:ext uri="{63B3BB69-23CF-44E3-9099-C40C66FF867C}">
                  <a14:compatExt spid="_x0000_s44042"/>
                </a:ext>
                <a:ext uri="{FF2B5EF4-FFF2-40B4-BE49-F238E27FC236}">
                  <a16:creationId xmlns:a16="http://schemas.microsoft.com/office/drawing/2014/main" id="{00000000-0008-0000-0F00-00000A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44043" name="Object 11" hidden="1">
              <a:extLst>
                <a:ext uri="{63B3BB69-23CF-44E3-9099-C40C66FF867C}">
                  <a14:compatExt spid="_x0000_s44043"/>
                </a:ext>
                <a:ext uri="{FF2B5EF4-FFF2-40B4-BE49-F238E27FC236}">
                  <a16:creationId xmlns:a16="http://schemas.microsoft.com/office/drawing/2014/main" id="{00000000-0008-0000-0F00-00000B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44044" name="Object 12" hidden="1">
              <a:extLst>
                <a:ext uri="{63B3BB69-23CF-44E3-9099-C40C66FF867C}">
                  <a14:compatExt spid="_x0000_s44044"/>
                </a:ext>
                <a:ext uri="{FF2B5EF4-FFF2-40B4-BE49-F238E27FC236}">
                  <a16:creationId xmlns:a16="http://schemas.microsoft.com/office/drawing/2014/main" id="{00000000-0008-0000-0F00-00000C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44045" name="Object 13" hidden="1">
              <a:extLst>
                <a:ext uri="{63B3BB69-23CF-44E3-9099-C40C66FF867C}">
                  <a14:compatExt spid="_x0000_s44045"/>
                </a:ext>
                <a:ext uri="{FF2B5EF4-FFF2-40B4-BE49-F238E27FC236}">
                  <a16:creationId xmlns:a16="http://schemas.microsoft.com/office/drawing/2014/main" id="{00000000-0008-0000-0F00-00000D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44046" name="Object 14" hidden="1">
              <a:extLst>
                <a:ext uri="{63B3BB69-23CF-44E3-9099-C40C66FF867C}">
                  <a14:compatExt spid="_x0000_s44046"/>
                </a:ext>
                <a:ext uri="{FF2B5EF4-FFF2-40B4-BE49-F238E27FC236}">
                  <a16:creationId xmlns:a16="http://schemas.microsoft.com/office/drawing/2014/main" id="{00000000-0008-0000-0F00-00000E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44047" name="Object 15" hidden="1">
              <a:extLst>
                <a:ext uri="{63B3BB69-23CF-44E3-9099-C40C66FF867C}">
                  <a14:compatExt spid="_x0000_s44047"/>
                </a:ext>
                <a:ext uri="{FF2B5EF4-FFF2-40B4-BE49-F238E27FC236}">
                  <a16:creationId xmlns:a16="http://schemas.microsoft.com/office/drawing/2014/main" id="{00000000-0008-0000-0F00-00000FA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A80F6A3D-7815-42DF-9E89-12B7740EF9B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324016</xdr:colOff>
      <xdr:row>400</xdr:row>
      <xdr:rowOff>16313</xdr:rowOff>
    </xdr:from>
    <xdr:to>
      <xdr:col>6</xdr:col>
      <xdr:colOff>171408</xdr:colOff>
      <xdr:row>408</xdr:row>
      <xdr:rowOff>57437</xdr:rowOff>
    </xdr:to>
    <xdr:grpSp>
      <xdr:nvGrpSpPr>
        <xdr:cNvPr id="9" name="Gruppieren 8">
          <a:extLst>
            <a:ext uri="{FF2B5EF4-FFF2-40B4-BE49-F238E27FC236}">
              <a16:creationId xmlns:a16="http://schemas.microsoft.com/office/drawing/2014/main" id="{5D158F60-ED61-4A72-9CF1-AB0B7D8FFA47}"/>
            </a:ext>
          </a:extLst>
        </xdr:cNvPr>
        <xdr:cNvGrpSpPr/>
      </xdr:nvGrpSpPr>
      <xdr:grpSpPr>
        <a:xfrm>
          <a:off x="4400716" y="92894588"/>
          <a:ext cx="1085642" cy="1336524"/>
          <a:chOff x="3622900" y="114345651"/>
          <a:chExt cx="1291089" cy="1580851"/>
        </a:xfrm>
      </xdr:grpSpPr>
      <xdr:pic>
        <xdr:nvPicPr>
          <xdr:cNvPr id="10" name="Grafik 9">
            <a:extLst>
              <a:ext uri="{FF2B5EF4-FFF2-40B4-BE49-F238E27FC236}">
                <a16:creationId xmlns:a16="http://schemas.microsoft.com/office/drawing/2014/main" id="{BBE09927-247C-B90F-B801-CD3547B79470}"/>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E61358D9-69FD-8D80-A55F-6843FA7CBB6A}"/>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EAB566A4-9093-0EAA-6EAE-FA776A30CE4F}"/>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AD4AA1D8-D60F-7AB3-EE99-7E40768428C8}"/>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398F13BB-3BEB-2896-1985-AC4699415CB2}"/>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1963704</xdr:colOff>
      <xdr:row>430</xdr:row>
      <xdr:rowOff>400698</xdr:rowOff>
    </xdr:to>
    <xdr:pic>
      <xdr:nvPicPr>
        <xdr:cNvPr id="15" name="Grafik 1">
          <a:extLst>
            <a:ext uri="{FF2B5EF4-FFF2-40B4-BE49-F238E27FC236}">
              <a16:creationId xmlns:a16="http://schemas.microsoft.com/office/drawing/2014/main" id="{F6585F2E-603B-415E-86D2-50CD4C82781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6697" cy="362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9BF97B02-9D9E-4BCC-A38C-4C71EAFD398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5833695E-47D1-4871-B355-5BFC2BA348D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397389</xdr:colOff>
      <xdr:row>419</xdr:row>
      <xdr:rowOff>55099</xdr:rowOff>
    </xdr:from>
    <xdr:to>
      <xdr:col>6</xdr:col>
      <xdr:colOff>1606</xdr:colOff>
      <xdr:row>427</xdr:row>
      <xdr:rowOff>856</xdr:rowOff>
    </xdr:to>
    <xdr:grpSp>
      <xdr:nvGrpSpPr>
        <xdr:cNvPr id="18" name="Gruppieren 17">
          <a:extLst>
            <a:ext uri="{FF2B5EF4-FFF2-40B4-BE49-F238E27FC236}">
              <a16:creationId xmlns:a16="http://schemas.microsoft.com/office/drawing/2014/main" id="{E1871732-B622-47A3-9065-F65A7627E503}"/>
            </a:ext>
          </a:extLst>
        </xdr:cNvPr>
        <xdr:cNvGrpSpPr/>
      </xdr:nvGrpSpPr>
      <xdr:grpSpPr>
        <a:xfrm>
          <a:off x="4474089" y="96009949"/>
          <a:ext cx="842467" cy="1241157"/>
          <a:chOff x="3250440" y="118298909"/>
          <a:chExt cx="867086" cy="1351353"/>
        </a:xfrm>
      </xdr:grpSpPr>
      <xdr:pic>
        <xdr:nvPicPr>
          <xdr:cNvPr id="19" name="Grafik 18">
            <a:extLst>
              <a:ext uri="{FF2B5EF4-FFF2-40B4-BE49-F238E27FC236}">
                <a16:creationId xmlns:a16="http://schemas.microsoft.com/office/drawing/2014/main" id="{E10A12DB-65B4-86D5-0524-48A1546C99B9}"/>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9696D09D-AFFA-35AB-A146-E1C30C89EF44}"/>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C01341D4-4ECB-CE9C-2CE0-203BB52160CB}"/>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1958981</xdr:colOff>
      <xdr:row>431</xdr:row>
      <xdr:rowOff>403596</xdr:rowOff>
    </xdr:to>
    <xdr:pic>
      <xdr:nvPicPr>
        <xdr:cNvPr id="22" name="Grafik 21">
          <a:extLst>
            <a:ext uri="{FF2B5EF4-FFF2-40B4-BE49-F238E27FC236}">
              <a16:creationId xmlns:a16="http://schemas.microsoft.com/office/drawing/2014/main" id="{CFEF18EC-EDD9-41A2-8DA9-7B1C521BCCF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5267" cy="356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359621</xdr:colOff>
      <xdr:row>358</xdr:row>
      <xdr:rowOff>402697</xdr:rowOff>
    </xdr:to>
    <xdr:sp macro="" textlink="">
      <xdr:nvSpPr>
        <xdr:cNvPr id="1084" name="Object 60" hidden="1">
          <a:extLst>
            <a:ext uri="{63B3BB69-23CF-44E3-9099-C40C66FF867C}">
              <a14:compatExt xmlns:a14="http://schemas.microsoft.com/office/drawing/2010/main"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1176" name="Object 86">
          <a:extLst>
            <a:ext uri="{63B3BB69-23CF-44E3-9099-C40C66FF867C}">
              <a14:compatExt xmlns:a14="http://schemas.microsoft.com/office/drawing/2010/main" spid="_x0000_s1078"/>
            </a:ext>
            <a:ext uri="{FF2B5EF4-FFF2-40B4-BE49-F238E27FC236}">
              <a16:creationId xmlns:a16="http://schemas.microsoft.com/office/drawing/2014/main" id="{C867B04B-EA83-4427-9189-E2C5E2336111}"/>
            </a:ext>
          </a:extLst>
        </xdr:cNvPr>
        <xdr:cNvSpPr/>
      </xdr:nvSpPr>
      <xdr:spPr bwMode="auto">
        <a:xfrm>
          <a:off x="2259319" y="67042811"/>
          <a:ext cx="523875" cy="1299796"/>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1177" name="Object 87">
          <a:extLst>
            <a:ext uri="{63B3BB69-23CF-44E3-9099-C40C66FF867C}">
              <a14:compatExt xmlns:a14="http://schemas.microsoft.com/office/drawing/2010/main" spid="_x0000_s1079"/>
            </a:ext>
            <a:ext uri="{FF2B5EF4-FFF2-40B4-BE49-F238E27FC236}">
              <a16:creationId xmlns:a16="http://schemas.microsoft.com/office/drawing/2014/main" id="{316D1568-E79C-4CE2-8E69-73F36453CD11}"/>
            </a:ext>
          </a:extLst>
        </xdr:cNvPr>
        <xdr:cNvSpPr/>
      </xdr:nvSpPr>
      <xdr:spPr bwMode="auto">
        <a:xfrm>
          <a:off x="2309142" y="68574872"/>
          <a:ext cx="400050" cy="1098306"/>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1183" name="Object 93">
          <a:extLst>
            <a:ext uri="{63B3BB69-23CF-44E3-9099-C40C66FF867C}">
              <a14:compatExt xmlns:a14="http://schemas.microsoft.com/office/drawing/2010/main" spid="_x0000_s1085"/>
            </a:ext>
            <a:ext uri="{FF2B5EF4-FFF2-40B4-BE49-F238E27FC236}">
              <a16:creationId xmlns:a16="http://schemas.microsoft.com/office/drawing/2014/main" id="{4BCB3766-504A-4276-BE9F-974228438440}"/>
            </a:ext>
          </a:extLst>
        </xdr:cNvPr>
        <xdr:cNvSpPr/>
      </xdr:nvSpPr>
      <xdr:spPr bwMode="auto">
        <a:xfrm>
          <a:off x="2260052" y="65379600"/>
          <a:ext cx="514350" cy="121920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1272" name="Object 3">
          <a:extLst>
            <a:ext uri="{63B3BB69-23CF-44E3-9099-C40C66FF867C}">
              <a14:compatExt xmlns:a14="http://schemas.microsoft.com/office/drawing/2010/main" spid="_x0000_s1080"/>
            </a:ext>
            <a:ext uri="{FF2B5EF4-FFF2-40B4-BE49-F238E27FC236}">
              <a16:creationId xmlns:a16="http://schemas.microsoft.com/office/drawing/2014/main" id="{6424B402-658D-4161-A1A5-20D7CDBB509B}"/>
            </a:ext>
          </a:extLst>
        </xdr:cNvPr>
        <xdr:cNvSpPr/>
      </xdr:nvSpPr>
      <xdr:spPr bwMode="auto">
        <a:xfrm>
          <a:off x="2194891" y="73210928"/>
          <a:ext cx="553330" cy="1133768"/>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1119" name="Object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1120" name="Object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1121" name="Object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1857375</xdr:colOff>
          <xdr:row>358</xdr:row>
          <xdr:rowOff>219075</xdr:rowOff>
        </xdr:to>
        <xdr:sp macro="" textlink="">
          <xdr:nvSpPr>
            <xdr:cNvPr id="1122" name="Object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1123" name="Object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2080068</xdr:colOff>
      <xdr:row>391</xdr:row>
      <xdr:rowOff>593463</xdr:rowOff>
    </xdr:to>
    <xdr:pic>
      <xdr:nvPicPr>
        <xdr:cNvPr id="1281" name="Grafik 44">
          <a:extLst>
            <a:ext uri="{FF2B5EF4-FFF2-40B4-BE49-F238E27FC236}">
              <a16:creationId xmlns:a16="http://schemas.microsoft.com/office/drawing/2014/main" id="{A9FC6227-10CB-4CAC-AC7A-A4A7B05CE73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7876" y="90914591"/>
          <a:ext cx="1193164" cy="372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1124" name="Object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1125" name="Object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1126" name="Object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1127" name="Object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1128" name="Object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1129" name="Object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1130" name="Object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1131" name="Object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1132" name="Object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1133" name="Object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1292" name="Grafik 1291" descr="Ein Bild, das Text, Kreis, Grafiken, Screenshot enthält.&#10;&#10;Automatisch generierte Beschreibung">
          <a:extLst>
            <a:ext uri="{FF2B5EF4-FFF2-40B4-BE49-F238E27FC236}">
              <a16:creationId xmlns:a16="http://schemas.microsoft.com/office/drawing/2014/main" id="{535EA7DD-FFB1-4BFE-A6E7-257224D5186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692519" y="90407994"/>
          <a:ext cx="899948" cy="435114"/>
        </a:xfrm>
        <a:prstGeom prst="rect">
          <a:avLst/>
        </a:prstGeom>
      </xdr:spPr>
    </xdr:pic>
    <xdr:clientData/>
  </xdr:oneCellAnchor>
  <xdr:twoCellAnchor>
    <xdr:from>
      <xdr:col>4</xdr:col>
      <xdr:colOff>320206</xdr:colOff>
      <xdr:row>400</xdr:row>
      <xdr:rowOff>20123</xdr:rowOff>
    </xdr:from>
    <xdr:to>
      <xdr:col>6</xdr:col>
      <xdr:colOff>175218</xdr:colOff>
      <xdr:row>408</xdr:row>
      <xdr:rowOff>44102</xdr:rowOff>
    </xdr:to>
    <xdr:grpSp>
      <xdr:nvGrpSpPr>
        <xdr:cNvPr id="1293" name="Gruppieren 1292">
          <a:extLst>
            <a:ext uri="{FF2B5EF4-FFF2-40B4-BE49-F238E27FC236}">
              <a16:creationId xmlns:a16="http://schemas.microsoft.com/office/drawing/2014/main" id="{9DD93381-6222-4BA2-96B1-F77F625F72A6}"/>
            </a:ext>
          </a:extLst>
        </xdr:cNvPr>
        <xdr:cNvGrpSpPr/>
      </xdr:nvGrpSpPr>
      <xdr:grpSpPr>
        <a:xfrm>
          <a:off x="4396906" y="94022348"/>
          <a:ext cx="1093262" cy="1319379"/>
          <a:chOff x="3622900" y="114345651"/>
          <a:chExt cx="1291089" cy="1580851"/>
        </a:xfrm>
      </xdr:grpSpPr>
      <xdr:pic>
        <xdr:nvPicPr>
          <xdr:cNvPr id="1294" name="Grafik 1293">
            <a:extLst>
              <a:ext uri="{FF2B5EF4-FFF2-40B4-BE49-F238E27FC236}">
                <a16:creationId xmlns:a16="http://schemas.microsoft.com/office/drawing/2014/main" id="{73254F4C-E59A-B1E4-BA6A-E697041051DE}"/>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295" name="Gerade Verbindung mit Pfeil 1294">
            <a:extLst>
              <a:ext uri="{FF2B5EF4-FFF2-40B4-BE49-F238E27FC236}">
                <a16:creationId xmlns:a16="http://schemas.microsoft.com/office/drawing/2014/main" id="{12FEFF4E-2D3D-653E-3622-656AABD9173D}"/>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96" name="Textfeld 1295">
            <a:extLst>
              <a:ext uri="{FF2B5EF4-FFF2-40B4-BE49-F238E27FC236}">
                <a16:creationId xmlns:a16="http://schemas.microsoft.com/office/drawing/2014/main" id="{25A2DD29-3689-B0DD-011B-AF39B3E01F67}"/>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297" name="Gerade Verbindung mit Pfeil 1296">
            <a:extLst>
              <a:ext uri="{FF2B5EF4-FFF2-40B4-BE49-F238E27FC236}">
                <a16:creationId xmlns:a16="http://schemas.microsoft.com/office/drawing/2014/main" id="{50A6E16F-008F-D9D0-2BED-5CF28AB05448}"/>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98" name="Textfeld 1297">
            <a:extLst>
              <a:ext uri="{FF2B5EF4-FFF2-40B4-BE49-F238E27FC236}">
                <a16:creationId xmlns:a16="http://schemas.microsoft.com/office/drawing/2014/main" id="{663DDA2D-B090-FFA5-38DD-389083E26FE2}"/>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1963704</xdr:colOff>
      <xdr:row>430</xdr:row>
      <xdr:rowOff>400698</xdr:rowOff>
    </xdr:to>
    <xdr:pic>
      <xdr:nvPicPr>
        <xdr:cNvPr id="1299" name="Grafik 1">
          <a:extLst>
            <a:ext uri="{FF2B5EF4-FFF2-40B4-BE49-F238E27FC236}">
              <a16:creationId xmlns:a16="http://schemas.microsoft.com/office/drawing/2014/main" id="{06B42505-5D93-44B7-890D-E2C78C8A610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7504" y="98226333"/>
          <a:ext cx="429552" cy="347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300" name="Grafik 3">
          <a:extLst>
            <a:ext uri="{FF2B5EF4-FFF2-40B4-BE49-F238E27FC236}">
              <a16:creationId xmlns:a16="http://schemas.microsoft.com/office/drawing/2014/main" id="{4A702E46-1B36-45C2-87B7-69F0B33145E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31731" y="93400318"/>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301" name="Grafik 1300" descr="Ein Bild, das Text, Lampe, Grafiken, Kreis enthält.&#10;&#10;Automatisch generierte Beschreibung">
          <a:extLst>
            <a:ext uri="{FF2B5EF4-FFF2-40B4-BE49-F238E27FC236}">
              <a16:creationId xmlns:a16="http://schemas.microsoft.com/office/drawing/2014/main" id="{3A895358-CB31-461F-8969-B6D56B02C7F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369893" y="93408654"/>
          <a:ext cx="476250" cy="491004"/>
        </a:xfrm>
        <a:prstGeom prst="rect">
          <a:avLst/>
        </a:prstGeom>
      </xdr:spPr>
    </xdr:pic>
    <xdr:clientData/>
  </xdr:oneCellAnchor>
  <xdr:twoCellAnchor>
    <xdr:from>
      <xdr:col>4</xdr:col>
      <xdr:colOff>393579</xdr:colOff>
      <xdr:row>419</xdr:row>
      <xdr:rowOff>51289</xdr:rowOff>
    </xdr:from>
    <xdr:to>
      <xdr:col>5</xdr:col>
      <xdr:colOff>542626</xdr:colOff>
      <xdr:row>426</xdr:row>
      <xdr:rowOff>157066</xdr:rowOff>
    </xdr:to>
    <xdr:grpSp>
      <xdr:nvGrpSpPr>
        <xdr:cNvPr id="1302" name="Gruppieren 1301">
          <a:extLst>
            <a:ext uri="{FF2B5EF4-FFF2-40B4-BE49-F238E27FC236}">
              <a16:creationId xmlns:a16="http://schemas.microsoft.com/office/drawing/2014/main" id="{22D6F60F-3A0F-4F23-939A-4D67DD63222D}"/>
            </a:ext>
          </a:extLst>
        </xdr:cNvPr>
        <xdr:cNvGrpSpPr/>
      </xdr:nvGrpSpPr>
      <xdr:grpSpPr>
        <a:xfrm>
          <a:off x="4470279" y="97130089"/>
          <a:ext cx="844372" cy="1239252"/>
          <a:chOff x="3250440" y="118298909"/>
          <a:chExt cx="867086" cy="1351353"/>
        </a:xfrm>
      </xdr:grpSpPr>
      <xdr:pic>
        <xdr:nvPicPr>
          <xdr:cNvPr id="1303" name="Grafik 1302">
            <a:extLst>
              <a:ext uri="{FF2B5EF4-FFF2-40B4-BE49-F238E27FC236}">
                <a16:creationId xmlns:a16="http://schemas.microsoft.com/office/drawing/2014/main" id="{907FF6E0-D026-5A04-B52D-7FA2E20FD528}"/>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1304" name="Gerade Verbindung mit Pfeil 1303">
            <a:extLst>
              <a:ext uri="{FF2B5EF4-FFF2-40B4-BE49-F238E27FC236}">
                <a16:creationId xmlns:a16="http://schemas.microsoft.com/office/drawing/2014/main" id="{EE984B5A-B882-0771-9ABA-F68363093BB6}"/>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305" name="Textfeld 1304">
            <a:extLst>
              <a:ext uri="{FF2B5EF4-FFF2-40B4-BE49-F238E27FC236}">
                <a16:creationId xmlns:a16="http://schemas.microsoft.com/office/drawing/2014/main" id="{5DE90BEF-40AA-E76C-84D8-23878A5A9E70}"/>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1958981</xdr:colOff>
      <xdr:row>431</xdr:row>
      <xdr:rowOff>403596</xdr:rowOff>
    </xdr:to>
    <xdr:pic>
      <xdr:nvPicPr>
        <xdr:cNvPr id="2" name="Grafik 1">
          <a:extLst>
            <a:ext uri="{FF2B5EF4-FFF2-40B4-BE49-F238E27FC236}">
              <a16:creationId xmlns:a16="http://schemas.microsoft.com/office/drawing/2014/main" id="{8123C189-0159-4201-9228-B0B4F94A759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2306" y="98669044"/>
          <a:ext cx="435267" cy="350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363431</xdr:colOff>
      <xdr:row>358</xdr:row>
      <xdr:rowOff>402697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F90D7D3F-752D-49E1-97A8-0F591EE6EDDC}"/>
            </a:ext>
          </a:extLst>
        </xdr:cNvPr>
        <xdr:cNvSpPr/>
      </xdr:nvSpPr>
      <xdr:spPr bwMode="auto">
        <a:xfrm>
          <a:off x="3406628" y="78566837"/>
          <a:ext cx="728703" cy="12248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26F1EEE6-2649-4655-A1A4-080D203BB3D3}"/>
            </a:ext>
          </a:extLst>
        </xdr:cNvPr>
        <xdr:cNvSpPr/>
      </xdr:nvSpPr>
      <xdr:spPr bwMode="auto">
        <a:xfrm>
          <a:off x="2284817" y="69899139"/>
          <a:ext cx="523875" cy="130448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DCFEBE09-4D1D-4E96-9289-658C8D1774A4}"/>
            </a:ext>
          </a:extLst>
        </xdr:cNvPr>
        <xdr:cNvSpPr/>
      </xdr:nvSpPr>
      <xdr:spPr bwMode="auto">
        <a:xfrm>
          <a:off x="2334640" y="71421235"/>
          <a:ext cx="400050" cy="1102995"/>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08EB4F7F-FC4B-49B7-8084-33842CFBD316}"/>
            </a:ext>
          </a:extLst>
        </xdr:cNvPr>
        <xdr:cNvSpPr/>
      </xdr:nvSpPr>
      <xdr:spPr bwMode="auto">
        <a:xfrm>
          <a:off x="2284817" y="68402835"/>
          <a:ext cx="514350" cy="1232535"/>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783A6570-92C8-449B-981F-315689505725}"/>
            </a:ext>
          </a:extLst>
        </xdr:cNvPr>
        <xdr:cNvSpPr/>
      </xdr:nvSpPr>
      <xdr:spPr bwMode="auto">
        <a:xfrm>
          <a:off x="2186940" y="72803092"/>
          <a:ext cx="553330" cy="1133768"/>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2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30722" name="Object 2" hidden="1">
              <a:extLst>
                <a:ext uri="{63B3BB69-23CF-44E3-9099-C40C66FF867C}">
                  <a14:compatExt spid="_x0000_s30722"/>
                </a:ext>
                <a:ext uri="{FF2B5EF4-FFF2-40B4-BE49-F238E27FC236}">
                  <a16:creationId xmlns:a16="http://schemas.microsoft.com/office/drawing/2014/main" id="{00000000-0008-0000-0200-000002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30723" name="Object 3" hidden="1">
              <a:extLst>
                <a:ext uri="{63B3BB69-23CF-44E3-9099-C40C66FF867C}">
                  <a14:compatExt spid="_x0000_s30723"/>
                </a:ext>
                <a:ext uri="{FF2B5EF4-FFF2-40B4-BE49-F238E27FC236}">
                  <a16:creationId xmlns:a16="http://schemas.microsoft.com/office/drawing/2014/main" id="{00000000-0008-0000-0200-000003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219075</xdr:rowOff>
        </xdr:to>
        <xdr:sp macro="" textlink="">
          <xdr:nvSpPr>
            <xdr:cNvPr id="30724" name="Object 4" hidden="1">
              <a:extLst>
                <a:ext uri="{63B3BB69-23CF-44E3-9099-C40C66FF867C}">
                  <a14:compatExt spid="_x0000_s30724"/>
                </a:ext>
                <a:ext uri="{FF2B5EF4-FFF2-40B4-BE49-F238E27FC236}">
                  <a16:creationId xmlns:a16="http://schemas.microsoft.com/office/drawing/2014/main" id="{00000000-0008-0000-0200-0000047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2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2076258</xdr:colOff>
      <xdr:row>391</xdr:row>
      <xdr:rowOff>593463</xdr:rowOff>
    </xdr:to>
    <xdr:pic>
      <xdr:nvPicPr>
        <xdr:cNvPr id="7" name="Grafik 44">
          <a:extLst>
            <a:ext uri="{FF2B5EF4-FFF2-40B4-BE49-F238E27FC236}">
              <a16:creationId xmlns:a16="http://schemas.microsoft.com/office/drawing/2014/main" id="{D7FA1DDB-D94D-4B7A-9D4F-5863DC3CFBC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2724" y="91005655"/>
          <a:ext cx="1196974" cy="38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30726" name="Object 6" hidden="1">
              <a:extLst>
                <a:ext uri="{63B3BB69-23CF-44E3-9099-C40C66FF867C}">
                  <a14:compatExt spid="_x0000_s30726"/>
                </a:ext>
                <a:ext uri="{FF2B5EF4-FFF2-40B4-BE49-F238E27FC236}">
                  <a16:creationId xmlns:a16="http://schemas.microsoft.com/office/drawing/2014/main" id="{00000000-0008-0000-0200-000006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30727" name="Object 7" hidden="1">
              <a:extLst>
                <a:ext uri="{63B3BB69-23CF-44E3-9099-C40C66FF867C}">
                  <a14:compatExt spid="_x0000_s30727"/>
                </a:ext>
                <a:ext uri="{FF2B5EF4-FFF2-40B4-BE49-F238E27FC236}">
                  <a16:creationId xmlns:a16="http://schemas.microsoft.com/office/drawing/2014/main" id="{00000000-0008-0000-0200-000007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30728" name="Object 8" hidden="1">
              <a:extLst>
                <a:ext uri="{63B3BB69-23CF-44E3-9099-C40C66FF867C}">
                  <a14:compatExt spid="_x0000_s30728"/>
                </a:ext>
                <a:ext uri="{FF2B5EF4-FFF2-40B4-BE49-F238E27FC236}">
                  <a16:creationId xmlns:a16="http://schemas.microsoft.com/office/drawing/2014/main" id="{00000000-0008-0000-0200-000008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30729" name="Object 9" hidden="1">
              <a:extLst>
                <a:ext uri="{63B3BB69-23CF-44E3-9099-C40C66FF867C}">
                  <a14:compatExt spid="_x0000_s30729"/>
                </a:ext>
                <a:ext uri="{FF2B5EF4-FFF2-40B4-BE49-F238E27FC236}">
                  <a16:creationId xmlns:a16="http://schemas.microsoft.com/office/drawing/2014/main" id="{00000000-0008-0000-0200-000009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30730" name="Object 10" hidden="1">
              <a:extLst>
                <a:ext uri="{63B3BB69-23CF-44E3-9099-C40C66FF867C}">
                  <a14:compatExt spid="_x0000_s30730"/>
                </a:ext>
                <a:ext uri="{FF2B5EF4-FFF2-40B4-BE49-F238E27FC236}">
                  <a16:creationId xmlns:a16="http://schemas.microsoft.com/office/drawing/2014/main" id="{00000000-0008-0000-0200-00000A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30731" name="Object 11" hidden="1">
              <a:extLst>
                <a:ext uri="{63B3BB69-23CF-44E3-9099-C40C66FF867C}">
                  <a14:compatExt spid="_x0000_s30731"/>
                </a:ext>
                <a:ext uri="{FF2B5EF4-FFF2-40B4-BE49-F238E27FC236}">
                  <a16:creationId xmlns:a16="http://schemas.microsoft.com/office/drawing/2014/main" id="{00000000-0008-0000-0200-00000B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30732" name="Object 12" hidden="1">
              <a:extLst>
                <a:ext uri="{63B3BB69-23CF-44E3-9099-C40C66FF867C}">
                  <a14:compatExt spid="_x0000_s30732"/>
                </a:ext>
                <a:ext uri="{FF2B5EF4-FFF2-40B4-BE49-F238E27FC236}">
                  <a16:creationId xmlns:a16="http://schemas.microsoft.com/office/drawing/2014/main" id="{00000000-0008-0000-0200-00000C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30733" name="Object 13" hidden="1">
              <a:extLst>
                <a:ext uri="{63B3BB69-23CF-44E3-9099-C40C66FF867C}">
                  <a14:compatExt spid="_x0000_s30733"/>
                </a:ext>
                <a:ext uri="{FF2B5EF4-FFF2-40B4-BE49-F238E27FC236}">
                  <a16:creationId xmlns:a16="http://schemas.microsoft.com/office/drawing/2014/main" id="{00000000-0008-0000-0200-00000D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30734" name="Object 14" hidden="1">
              <a:extLst>
                <a:ext uri="{63B3BB69-23CF-44E3-9099-C40C66FF867C}">
                  <a14:compatExt spid="_x0000_s30734"/>
                </a:ext>
                <a:ext uri="{FF2B5EF4-FFF2-40B4-BE49-F238E27FC236}">
                  <a16:creationId xmlns:a16="http://schemas.microsoft.com/office/drawing/2014/main" id="{00000000-0008-0000-0200-00000E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30735" name="Object 15" hidden="1">
              <a:extLst>
                <a:ext uri="{63B3BB69-23CF-44E3-9099-C40C66FF867C}">
                  <a14:compatExt spid="_x0000_s30735"/>
                </a:ext>
                <a:ext uri="{FF2B5EF4-FFF2-40B4-BE49-F238E27FC236}">
                  <a16:creationId xmlns:a16="http://schemas.microsoft.com/office/drawing/2014/main" id="{00000000-0008-0000-0200-00000F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E145358B-5C94-412D-B32D-67170783374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3785119"/>
          <a:ext cx="899948" cy="435114"/>
        </a:xfrm>
        <a:prstGeom prst="rect">
          <a:avLst/>
        </a:prstGeom>
      </xdr:spPr>
    </xdr:pic>
    <xdr:clientData/>
  </xdr:oneCellAnchor>
  <xdr:twoCellAnchor>
    <xdr:from>
      <xdr:col>4</xdr:col>
      <xdr:colOff>320206</xdr:colOff>
      <xdr:row>400</xdr:row>
      <xdr:rowOff>20123</xdr:rowOff>
    </xdr:from>
    <xdr:to>
      <xdr:col>6</xdr:col>
      <xdr:colOff>175218</xdr:colOff>
      <xdr:row>408</xdr:row>
      <xdr:rowOff>44102</xdr:rowOff>
    </xdr:to>
    <xdr:grpSp>
      <xdr:nvGrpSpPr>
        <xdr:cNvPr id="9" name="Gruppieren 8">
          <a:extLst>
            <a:ext uri="{FF2B5EF4-FFF2-40B4-BE49-F238E27FC236}">
              <a16:creationId xmlns:a16="http://schemas.microsoft.com/office/drawing/2014/main" id="{CAEEA229-876F-4322-8A5C-E06CD1511B68}"/>
            </a:ext>
          </a:extLst>
        </xdr:cNvPr>
        <xdr:cNvGrpSpPr/>
      </xdr:nvGrpSpPr>
      <xdr:grpSpPr>
        <a:xfrm>
          <a:off x="4396906" y="94431923"/>
          <a:ext cx="1093262" cy="1319379"/>
          <a:chOff x="3622900" y="114345651"/>
          <a:chExt cx="1291089" cy="1580851"/>
        </a:xfrm>
      </xdr:grpSpPr>
      <xdr:pic>
        <xdr:nvPicPr>
          <xdr:cNvPr id="10" name="Grafik 9">
            <a:extLst>
              <a:ext uri="{FF2B5EF4-FFF2-40B4-BE49-F238E27FC236}">
                <a16:creationId xmlns:a16="http://schemas.microsoft.com/office/drawing/2014/main" id="{FF9F2D42-55C2-301B-6F79-7867505C8CF5}"/>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4F01E26D-6F28-2FD9-9E8D-C470B8A7B673}"/>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B0C89F0B-8415-7BBE-1FD6-F2264EF64F3F}"/>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8C423ABE-31D4-2E4C-4444-689B450E1471}"/>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E87EFBC6-4528-2096-350C-86F8795777AC}"/>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1959894</xdr:colOff>
      <xdr:row>430</xdr:row>
      <xdr:rowOff>400698</xdr:rowOff>
    </xdr:to>
    <xdr:pic>
      <xdr:nvPicPr>
        <xdr:cNvPr id="15" name="Grafik 1">
          <a:extLst>
            <a:ext uri="{FF2B5EF4-FFF2-40B4-BE49-F238E27FC236}">
              <a16:creationId xmlns:a16="http://schemas.microsoft.com/office/drawing/2014/main" id="{47CFFD6D-CF64-45A3-97D4-6510794149B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2352" y="98069640"/>
          <a:ext cx="440982" cy="35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BF8C0316-B46A-413C-BD56-67220B138F3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57229" y="96899950"/>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C097235E-3FCA-4F3C-8A9A-98C3E16B639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395391" y="96908286"/>
          <a:ext cx="476250" cy="491004"/>
        </a:xfrm>
        <a:prstGeom prst="rect">
          <a:avLst/>
        </a:prstGeom>
      </xdr:spPr>
    </xdr:pic>
    <xdr:clientData/>
  </xdr:oneCellAnchor>
  <xdr:twoCellAnchor>
    <xdr:from>
      <xdr:col>4</xdr:col>
      <xdr:colOff>393579</xdr:colOff>
      <xdr:row>419</xdr:row>
      <xdr:rowOff>51289</xdr:rowOff>
    </xdr:from>
    <xdr:to>
      <xdr:col>6</xdr:col>
      <xdr:colOff>1606</xdr:colOff>
      <xdr:row>426</xdr:row>
      <xdr:rowOff>157066</xdr:rowOff>
    </xdr:to>
    <xdr:grpSp>
      <xdr:nvGrpSpPr>
        <xdr:cNvPr id="18" name="Gruppieren 17">
          <a:extLst>
            <a:ext uri="{FF2B5EF4-FFF2-40B4-BE49-F238E27FC236}">
              <a16:creationId xmlns:a16="http://schemas.microsoft.com/office/drawing/2014/main" id="{318F6999-292B-413F-9B55-6707798491CA}"/>
            </a:ext>
          </a:extLst>
        </xdr:cNvPr>
        <xdr:cNvGrpSpPr/>
      </xdr:nvGrpSpPr>
      <xdr:grpSpPr>
        <a:xfrm>
          <a:off x="4470279" y="97539664"/>
          <a:ext cx="846277" cy="1239252"/>
          <a:chOff x="3250440" y="118298909"/>
          <a:chExt cx="867086" cy="1351353"/>
        </a:xfrm>
      </xdr:grpSpPr>
      <xdr:pic>
        <xdr:nvPicPr>
          <xdr:cNvPr id="19" name="Grafik 18">
            <a:extLst>
              <a:ext uri="{FF2B5EF4-FFF2-40B4-BE49-F238E27FC236}">
                <a16:creationId xmlns:a16="http://schemas.microsoft.com/office/drawing/2014/main" id="{2ABCE28A-9DD3-7AFA-EF2C-8F4F8DE4D044}"/>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ACEC5CC8-B669-0A11-37D5-DA983B55650E}"/>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D512F5F0-2A63-0578-B971-7B7826A7C781}"/>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1962791</xdr:colOff>
      <xdr:row>431</xdr:row>
      <xdr:rowOff>399786</xdr:rowOff>
    </xdr:to>
    <xdr:pic>
      <xdr:nvPicPr>
        <xdr:cNvPr id="22" name="Grafik 21">
          <a:extLst>
            <a:ext uri="{FF2B5EF4-FFF2-40B4-BE49-F238E27FC236}">
              <a16:creationId xmlns:a16="http://schemas.microsoft.com/office/drawing/2014/main" id="{739F4D1B-0B24-469B-9EEF-F84BFB20502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7154" y="98518308"/>
          <a:ext cx="439077" cy="354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363431</xdr:colOff>
      <xdr:row>358</xdr:row>
      <xdr:rowOff>398887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66B29E04-F9B9-403F-A1DA-B0C2776D304F}"/>
            </a:ext>
          </a:extLst>
        </xdr:cNvPr>
        <xdr:cNvSpPr/>
      </xdr:nvSpPr>
      <xdr:spPr bwMode="auto">
        <a:xfrm>
          <a:off x="3406628" y="78566837"/>
          <a:ext cx="728703" cy="12248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7609AC60-5282-4DD2-A5A1-C31117A8DD70}"/>
            </a:ext>
          </a:extLst>
        </xdr:cNvPr>
        <xdr:cNvSpPr/>
      </xdr:nvSpPr>
      <xdr:spPr bwMode="auto">
        <a:xfrm>
          <a:off x="2284817" y="69899139"/>
          <a:ext cx="523875" cy="130448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F38385FB-5756-48AC-8479-6E053551FB61}"/>
            </a:ext>
          </a:extLst>
        </xdr:cNvPr>
        <xdr:cNvSpPr/>
      </xdr:nvSpPr>
      <xdr:spPr bwMode="auto">
        <a:xfrm>
          <a:off x="2334640" y="71421235"/>
          <a:ext cx="400050" cy="1102995"/>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CC75FB98-1DE7-4D52-BFF1-00E14F78D3D2}"/>
            </a:ext>
          </a:extLst>
        </xdr:cNvPr>
        <xdr:cNvSpPr/>
      </xdr:nvSpPr>
      <xdr:spPr bwMode="auto">
        <a:xfrm>
          <a:off x="2284817" y="68402835"/>
          <a:ext cx="514350" cy="1232535"/>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038D62E9-6407-4B28-95D6-C5355F32B39F}"/>
            </a:ext>
          </a:extLst>
        </xdr:cNvPr>
        <xdr:cNvSpPr/>
      </xdr:nvSpPr>
      <xdr:spPr bwMode="auto">
        <a:xfrm>
          <a:off x="2186940" y="72803092"/>
          <a:ext cx="553330" cy="1133768"/>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xdr:twoCellAnchor editAs="oneCell">
    <xdr:from>
      <xdr:col>2</xdr:col>
      <xdr:colOff>879284</xdr:colOff>
      <xdr:row>391</xdr:row>
      <xdr:rowOff>205735</xdr:rowOff>
    </xdr:from>
    <xdr:to>
      <xdr:col>2</xdr:col>
      <xdr:colOff>2076258</xdr:colOff>
      <xdr:row>391</xdr:row>
      <xdr:rowOff>589653</xdr:rowOff>
    </xdr:to>
    <xdr:pic>
      <xdr:nvPicPr>
        <xdr:cNvPr id="7" name="Grafik 44">
          <a:extLst>
            <a:ext uri="{FF2B5EF4-FFF2-40B4-BE49-F238E27FC236}">
              <a16:creationId xmlns:a16="http://schemas.microsoft.com/office/drawing/2014/main" id="{8D26A74E-B532-4615-9193-4AD62FE3145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2724" y="91005655"/>
          <a:ext cx="1196974" cy="38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E4E577B8-4EEF-4F07-B929-D04DE7B1A5C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3785119"/>
          <a:ext cx="899948" cy="435114"/>
        </a:xfrm>
        <a:prstGeom prst="rect">
          <a:avLst/>
        </a:prstGeom>
      </xdr:spPr>
    </xdr:pic>
    <xdr:clientData/>
  </xdr:oneCellAnchor>
  <xdr:twoCellAnchor>
    <xdr:from>
      <xdr:col>4</xdr:col>
      <xdr:colOff>320206</xdr:colOff>
      <xdr:row>400</xdr:row>
      <xdr:rowOff>20123</xdr:rowOff>
    </xdr:from>
    <xdr:to>
      <xdr:col>6</xdr:col>
      <xdr:colOff>175218</xdr:colOff>
      <xdr:row>408</xdr:row>
      <xdr:rowOff>44102</xdr:rowOff>
    </xdr:to>
    <xdr:grpSp>
      <xdr:nvGrpSpPr>
        <xdr:cNvPr id="9" name="Gruppieren 8">
          <a:extLst>
            <a:ext uri="{FF2B5EF4-FFF2-40B4-BE49-F238E27FC236}">
              <a16:creationId xmlns:a16="http://schemas.microsoft.com/office/drawing/2014/main" id="{3C913AD7-0ED0-45EC-9CAF-6CDCBE6A0E4E}"/>
            </a:ext>
          </a:extLst>
        </xdr:cNvPr>
        <xdr:cNvGrpSpPr/>
      </xdr:nvGrpSpPr>
      <xdr:grpSpPr>
        <a:xfrm>
          <a:off x="4396906" y="94298573"/>
          <a:ext cx="1093262" cy="1319379"/>
          <a:chOff x="3622900" y="114345651"/>
          <a:chExt cx="1291089" cy="1580851"/>
        </a:xfrm>
      </xdr:grpSpPr>
      <xdr:pic>
        <xdr:nvPicPr>
          <xdr:cNvPr id="10" name="Grafik 9">
            <a:extLst>
              <a:ext uri="{FF2B5EF4-FFF2-40B4-BE49-F238E27FC236}">
                <a16:creationId xmlns:a16="http://schemas.microsoft.com/office/drawing/2014/main" id="{8D9C08A0-9B96-798B-D388-B042A4F67EB0}"/>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C45BDF19-0980-126B-13AD-0EB4B1F1DD74}"/>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FDA4C2F2-03AA-5232-C60F-3754620459F9}"/>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A24EC89B-4D8C-F131-80C2-2417A67A309C}"/>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9217421C-7B73-5734-A618-E8188C37AB9E}"/>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1959894</xdr:colOff>
      <xdr:row>430</xdr:row>
      <xdr:rowOff>396888</xdr:rowOff>
    </xdr:to>
    <xdr:pic>
      <xdr:nvPicPr>
        <xdr:cNvPr id="15" name="Grafik 1">
          <a:extLst>
            <a:ext uri="{FF2B5EF4-FFF2-40B4-BE49-F238E27FC236}">
              <a16:creationId xmlns:a16="http://schemas.microsoft.com/office/drawing/2014/main" id="{B60176A7-F1F4-4F18-B674-0795F3644CC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2352" y="98069640"/>
          <a:ext cx="440982" cy="35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1CCC7E51-72FC-4FBC-B969-0BE2318B219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57229" y="96899950"/>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EAF10190-6728-4CFF-B295-3F3D3D981E2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395391" y="96908286"/>
          <a:ext cx="476250" cy="491004"/>
        </a:xfrm>
        <a:prstGeom prst="rect">
          <a:avLst/>
        </a:prstGeom>
      </xdr:spPr>
    </xdr:pic>
    <xdr:clientData/>
  </xdr:oneCellAnchor>
  <xdr:twoCellAnchor>
    <xdr:from>
      <xdr:col>4</xdr:col>
      <xdr:colOff>393579</xdr:colOff>
      <xdr:row>419</xdr:row>
      <xdr:rowOff>51289</xdr:rowOff>
    </xdr:from>
    <xdr:to>
      <xdr:col>6</xdr:col>
      <xdr:colOff>1606</xdr:colOff>
      <xdr:row>426</xdr:row>
      <xdr:rowOff>157066</xdr:rowOff>
    </xdr:to>
    <xdr:grpSp>
      <xdr:nvGrpSpPr>
        <xdr:cNvPr id="18" name="Gruppieren 17">
          <a:extLst>
            <a:ext uri="{FF2B5EF4-FFF2-40B4-BE49-F238E27FC236}">
              <a16:creationId xmlns:a16="http://schemas.microsoft.com/office/drawing/2014/main" id="{CDC206AC-CE5F-4D9E-B548-D50530057E7C}"/>
            </a:ext>
          </a:extLst>
        </xdr:cNvPr>
        <xdr:cNvGrpSpPr/>
      </xdr:nvGrpSpPr>
      <xdr:grpSpPr>
        <a:xfrm>
          <a:off x="4470279" y="97406314"/>
          <a:ext cx="846277" cy="1239252"/>
          <a:chOff x="3250440" y="118298909"/>
          <a:chExt cx="867086" cy="1351353"/>
        </a:xfrm>
      </xdr:grpSpPr>
      <xdr:pic>
        <xdr:nvPicPr>
          <xdr:cNvPr id="19" name="Grafik 18">
            <a:extLst>
              <a:ext uri="{FF2B5EF4-FFF2-40B4-BE49-F238E27FC236}">
                <a16:creationId xmlns:a16="http://schemas.microsoft.com/office/drawing/2014/main" id="{12E38771-7712-CF00-4736-880E5848C5DB}"/>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F78858A3-99A2-15E7-41D3-798E969EBAAC}"/>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5C65F837-48F4-ABD6-F7B0-4BBD6A4ABBB8}"/>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1962791</xdr:colOff>
      <xdr:row>431</xdr:row>
      <xdr:rowOff>399786</xdr:rowOff>
    </xdr:to>
    <xdr:pic>
      <xdr:nvPicPr>
        <xdr:cNvPr id="22" name="Grafik 21">
          <a:extLst>
            <a:ext uri="{FF2B5EF4-FFF2-40B4-BE49-F238E27FC236}">
              <a16:creationId xmlns:a16="http://schemas.microsoft.com/office/drawing/2014/main" id="{4CDB7458-A298-42C0-8432-80813220206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7154" y="98518308"/>
          <a:ext cx="439077" cy="354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363431</xdr:colOff>
      <xdr:row>358</xdr:row>
      <xdr:rowOff>398887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65B39F97-F46A-47B7-9A5D-D6E87268ABF3}"/>
            </a:ext>
          </a:extLst>
        </xdr:cNvPr>
        <xdr:cNvSpPr/>
      </xdr:nvSpPr>
      <xdr:spPr bwMode="auto">
        <a:xfrm>
          <a:off x="3406628" y="78566837"/>
          <a:ext cx="728703" cy="12248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549BCCEE-E9DE-4A9C-8976-B6CAAD33B9E4}"/>
            </a:ext>
          </a:extLst>
        </xdr:cNvPr>
        <xdr:cNvSpPr/>
      </xdr:nvSpPr>
      <xdr:spPr bwMode="auto">
        <a:xfrm>
          <a:off x="2284817" y="69899139"/>
          <a:ext cx="523875" cy="130448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8E8495BF-7C4A-4E7C-8E4C-4FFF12550560}"/>
            </a:ext>
          </a:extLst>
        </xdr:cNvPr>
        <xdr:cNvSpPr/>
      </xdr:nvSpPr>
      <xdr:spPr bwMode="auto">
        <a:xfrm>
          <a:off x="2334640" y="71421235"/>
          <a:ext cx="400050" cy="1102995"/>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B4E39CC8-8F28-43C5-B3A5-8C8792CC1857}"/>
            </a:ext>
          </a:extLst>
        </xdr:cNvPr>
        <xdr:cNvSpPr/>
      </xdr:nvSpPr>
      <xdr:spPr bwMode="auto">
        <a:xfrm>
          <a:off x="2284817" y="68402835"/>
          <a:ext cx="514350" cy="1232535"/>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AE13418A-F943-49A9-A536-322AEE9987D3}"/>
            </a:ext>
          </a:extLst>
        </xdr:cNvPr>
        <xdr:cNvSpPr/>
      </xdr:nvSpPr>
      <xdr:spPr bwMode="auto">
        <a:xfrm>
          <a:off x="2186940" y="72803092"/>
          <a:ext cx="553330" cy="1133768"/>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32769" name="Object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32770" name="Object 2"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32771" name="Object 3" hidden="1">
              <a:extLst>
                <a:ext uri="{63B3BB69-23CF-44E3-9099-C40C66FF867C}">
                  <a14:compatExt spid="_x0000_s32771"/>
                </a:ext>
                <a:ext uri="{FF2B5EF4-FFF2-40B4-BE49-F238E27FC236}">
                  <a16:creationId xmlns:a16="http://schemas.microsoft.com/office/drawing/2014/main" id="{00000000-0008-0000-0400-000003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219075</xdr:rowOff>
        </xdr:to>
        <xdr:sp macro="" textlink="">
          <xdr:nvSpPr>
            <xdr:cNvPr id="32772" name="Object 4" hidden="1">
              <a:extLst>
                <a:ext uri="{63B3BB69-23CF-44E3-9099-C40C66FF867C}">
                  <a14:compatExt spid="_x0000_s32772"/>
                </a:ext>
                <a:ext uri="{FF2B5EF4-FFF2-40B4-BE49-F238E27FC236}">
                  <a16:creationId xmlns:a16="http://schemas.microsoft.com/office/drawing/2014/main" id="{00000000-0008-0000-0400-0000048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32773" name="Object 5" hidden="1">
              <a:extLst>
                <a:ext uri="{63B3BB69-23CF-44E3-9099-C40C66FF867C}">
                  <a14:compatExt spid="_x0000_s32773"/>
                </a:ext>
                <a:ext uri="{FF2B5EF4-FFF2-40B4-BE49-F238E27FC236}">
                  <a16:creationId xmlns:a16="http://schemas.microsoft.com/office/drawing/2014/main" id="{00000000-0008-0000-0400-000005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2076258</xdr:colOff>
      <xdr:row>391</xdr:row>
      <xdr:rowOff>589653</xdr:rowOff>
    </xdr:to>
    <xdr:pic>
      <xdr:nvPicPr>
        <xdr:cNvPr id="7" name="Grafik 44">
          <a:extLst>
            <a:ext uri="{FF2B5EF4-FFF2-40B4-BE49-F238E27FC236}">
              <a16:creationId xmlns:a16="http://schemas.microsoft.com/office/drawing/2014/main" id="{B3BC4BE6-9EFC-4680-A235-848888FF95C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2724" y="91005655"/>
          <a:ext cx="1196974" cy="38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32774" name="Object 6" hidden="1">
              <a:extLst>
                <a:ext uri="{63B3BB69-23CF-44E3-9099-C40C66FF867C}">
                  <a14:compatExt spid="_x0000_s32774"/>
                </a:ext>
                <a:ext uri="{FF2B5EF4-FFF2-40B4-BE49-F238E27FC236}">
                  <a16:creationId xmlns:a16="http://schemas.microsoft.com/office/drawing/2014/main" id="{00000000-0008-0000-0400-000006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32775" name="Object 7" hidden="1">
              <a:extLst>
                <a:ext uri="{63B3BB69-23CF-44E3-9099-C40C66FF867C}">
                  <a14:compatExt spid="_x0000_s32775"/>
                </a:ext>
                <a:ext uri="{FF2B5EF4-FFF2-40B4-BE49-F238E27FC236}">
                  <a16:creationId xmlns:a16="http://schemas.microsoft.com/office/drawing/2014/main" id="{00000000-0008-0000-0400-000007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32776" name="Object 8" hidden="1">
              <a:extLst>
                <a:ext uri="{63B3BB69-23CF-44E3-9099-C40C66FF867C}">
                  <a14:compatExt spid="_x0000_s32776"/>
                </a:ext>
                <a:ext uri="{FF2B5EF4-FFF2-40B4-BE49-F238E27FC236}">
                  <a16:creationId xmlns:a16="http://schemas.microsoft.com/office/drawing/2014/main" id="{00000000-0008-0000-0400-000008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32777" name="Object 9" hidden="1">
              <a:extLst>
                <a:ext uri="{63B3BB69-23CF-44E3-9099-C40C66FF867C}">
                  <a14:compatExt spid="_x0000_s32777"/>
                </a:ext>
                <a:ext uri="{FF2B5EF4-FFF2-40B4-BE49-F238E27FC236}">
                  <a16:creationId xmlns:a16="http://schemas.microsoft.com/office/drawing/2014/main" id="{00000000-0008-0000-0400-000009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32778" name="Object 10" hidden="1">
              <a:extLst>
                <a:ext uri="{63B3BB69-23CF-44E3-9099-C40C66FF867C}">
                  <a14:compatExt spid="_x0000_s32778"/>
                </a:ext>
                <a:ext uri="{FF2B5EF4-FFF2-40B4-BE49-F238E27FC236}">
                  <a16:creationId xmlns:a16="http://schemas.microsoft.com/office/drawing/2014/main" id="{00000000-0008-0000-0400-00000A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32779" name="Object 11" hidden="1">
              <a:extLst>
                <a:ext uri="{63B3BB69-23CF-44E3-9099-C40C66FF867C}">
                  <a14:compatExt spid="_x0000_s32779"/>
                </a:ext>
                <a:ext uri="{FF2B5EF4-FFF2-40B4-BE49-F238E27FC236}">
                  <a16:creationId xmlns:a16="http://schemas.microsoft.com/office/drawing/2014/main" id="{00000000-0008-0000-0400-00000B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32780" name="Object 12" hidden="1">
              <a:extLst>
                <a:ext uri="{63B3BB69-23CF-44E3-9099-C40C66FF867C}">
                  <a14:compatExt spid="_x0000_s32780"/>
                </a:ext>
                <a:ext uri="{FF2B5EF4-FFF2-40B4-BE49-F238E27FC236}">
                  <a16:creationId xmlns:a16="http://schemas.microsoft.com/office/drawing/2014/main" id="{00000000-0008-0000-0400-00000C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32781" name="Object 13" hidden="1">
              <a:extLst>
                <a:ext uri="{63B3BB69-23CF-44E3-9099-C40C66FF867C}">
                  <a14:compatExt spid="_x0000_s32781"/>
                </a:ext>
                <a:ext uri="{FF2B5EF4-FFF2-40B4-BE49-F238E27FC236}">
                  <a16:creationId xmlns:a16="http://schemas.microsoft.com/office/drawing/2014/main" id="{00000000-0008-0000-0400-00000D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32782" name="Object 14" hidden="1">
              <a:extLst>
                <a:ext uri="{63B3BB69-23CF-44E3-9099-C40C66FF867C}">
                  <a14:compatExt spid="_x0000_s32782"/>
                </a:ext>
                <a:ext uri="{FF2B5EF4-FFF2-40B4-BE49-F238E27FC236}">
                  <a16:creationId xmlns:a16="http://schemas.microsoft.com/office/drawing/2014/main" id="{00000000-0008-0000-0400-00000E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32783" name="Object 15" hidden="1">
              <a:extLst>
                <a:ext uri="{63B3BB69-23CF-44E3-9099-C40C66FF867C}">
                  <a14:compatExt spid="_x0000_s32783"/>
                </a:ext>
                <a:ext uri="{FF2B5EF4-FFF2-40B4-BE49-F238E27FC236}">
                  <a16:creationId xmlns:a16="http://schemas.microsoft.com/office/drawing/2014/main" id="{00000000-0008-0000-0400-00000F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D98CB9FC-B13A-4FB6-A174-0DB940B2FF2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3785119"/>
          <a:ext cx="899948" cy="435114"/>
        </a:xfrm>
        <a:prstGeom prst="rect">
          <a:avLst/>
        </a:prstGeom>
      </xdr:spPr>
    </xdr:pic>
    <xdr:clientData/>
  </xdr:oneCellAnchor>
  <xdr:twoCellAnchor>
    <xdr:from>
      <xdr:col>4</xdr:col>
      <xdr:colOff>320206</xdr:colOff>
      <xdr:row>400</xdr:row>
      <xdr:rowOff>20123</xdr:rowOff>
    </xdr:from>
    <xdr:to>
      <xdr:col>6</xdr:col>
      <xdr:colOff>175218</xdr:colOff>
      <xdr:row>408</xdr:row>
      <xdr:rowOff>44102</xdr:rowOff>
    </xdr:to>
    <xdr:grpSp>
      <xdr:nvGrpSpPr>
        <xdr:cNvPr id="9" name="Gruppieren 8">
          <a:extLst>
            <a:ext uri="{FF2B5EF4-FFF2-40B4-BE49-F238E27FC236}">
              <a16:creationId xmlns:a16="http://schemas.microsoft.com/office/drawing/2014/main" id="{7AE98110-A5B6-4394-A9D1-8F5DBD385961}"/>
            </a:ext>
          </a:extLst>
        </xdr:cNvPr>
        <xdr:cNvGrpSpPr/>
      </xdr:nvGrpSpPr>
      <xdr:grpSpPr>
        <a:xfrm>
          <a:off x="4396906" y="93765173"/>
          <a:ext cx="1093262" cy="1319379"/>
          <a:chOff x="3622900" y="114345651"/>
          <a:chExt cx="1291089" cy="1580851"/>
        </a:xfrm>
      </xdr:grpSpPr>
      <xdr:pic>
        <xdr:nvPicPr>
          <xdr:cNvPr id="10" name="Grafik 9">
            <a:extLst>
              <a:ext uri="{FF2B5EF4-FFF2-40B4-BE49-F238E27FC236}">
                <a16:creationId xmlns:a16="http://schemas.microsoft.com/office/drawing/2014/main" id="{86B9B7D2-532A-B96F-2A9A-597D0B59C10B}"/>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A2D87564-CD92-1EF8-A044-429F7F23A4BA}"/>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A6A43A34-31C7-6C21-E7C7-61475C2A9FA8}"/>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1278A602-F2D1-9A59-2B8F-152CF9C56175}"/>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DEE25810-5111-EA7D-8C67-3EAEB3A87B37}"/>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1959894</xdr:colOff>
      <xdr:row>430</xdr:row>
      <xdr:rowOff>396888</xdr:rowOff>
    </xdr:to>
    <xdr:pic>
      <xdr:nvPicPr>
        <xdr:cNvPr id="15" name="Grafik 1">
          <a:extLst>
            <a:ext uri="{FF2B5EF4-FFF2-40B4-BE49-F238E27FC236}">
              <a16:creationId xmlns:a16="http://schemas.microsoft.com/office/drawing/2014/main" id="{B0AF3CA5-134D-421C-A2E3-8C82C95351B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2352" y="98069640"/>
          <a:ext cx="440982" cy="35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FB17CB88-98C1-476B-AE38-DCA0BC97821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57229" y="96899950"/>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02419BFF-E1B5-43E9-B9C1-D367D0A57A7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395391" y="96908286"/>
          <a:ext cx="476250" cy="491004"/>
        </a:xfrm>
        <a:prstGeom prst="rect">
          <a:avLst/>
        </a:prstGeom>
      </xdr:spPr>
    </xdr:pic>
    <xdr:clientData/>
  </xdr:oneCellAnchor>
  <xdr:twoCellAnchor>
    <xdr:from>
      <xdr:col>4</xdr:col>
      <xdr:colOff>393579</xdr:colOff>
      <xdr:row>419</xdr:row>
      <xdr:rowOff>51289</xdr:rowOff>
    </xdr:from>
    <xdr:to>
      <xdr:col>6</xdr:col>
      <xdr:colOff>1606</xdr:colOff>
      <xdr:row>426</xdr:row>
      <xdr:rowOff>157066</xdr:rowOff>
    </xdr:to>
    <xdr:grpSp>
      <xdr:nvGrpSpPr>
        <xdr:cNvPr id="18" name="Gruppieren 17">
          <a:extLst>
            <a:ext uri="{FF2B5EF4-FFF2-40B4-BE49-F238E27FC236}">
              <a16:creationId xmlns:a16="http://schemas.microsoft.com/office/drawing/2014/main" id="{20247181-4401-458C-A34D-601F78FE10AF}"/>
            </a:ext>
          </a:extLst>
        </xdr:cNvPr>
        <xdr:cNvGrpSpPr/>
      </xdr:nvGrpSpPr>
      <xdr:grpSpPr>
        <a:xfrm>
          <a:off x="4470279" y="96872914"/>
          <a:ext cx="846277" cy="1239252"/>
          <a:chOff x="3250440" y="118298909"/>
          <a:chExt cx="867086" cy="1351353"/>
        </a:xfrm>
      </xdr:grpSpPr>
      <xdr:pic>
        <xdr:nvPicPr>
          <xdr:cNvPr id="19" name="Grafik 18">
            <a:extLst>
              <a:ext uri="{FF2B5EF4-FFF2-40B4-BE49-F238E27FC236}">
                <a16:creationId xmlns:a16="http://schemas.microsoft.com/office/drawing/2014/main" id="{CDF9CB9C-5407-75FF-3B08-50589DEF0DE2}"/>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CD7768A8-3E7E-3450-C402-DD16B7F0D080}"/>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B972389F-1453-A809-8F7B-DB7E0279F923}"/>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1962791</xdr:colOff>
      <xdr:row>431</xdr:row>
      <xdr:rowOff>399786</xdr:rowOff>
    </xdr:to>
    <xdr:pic>
      <xdr:nvPicPr>
        <xdr:cNvPr id="22" name="Grafik 21">
          <a:extLst>
            <a:ext uri="{FF2B5EF4-FFF2-40B4-BE49-F238E27FC236}">
              <a16:creationId xmlns:a16="http://schemas.microsoft.com/office/drawing/2014/main" id="{D655B0BF-FA6A-4CC0-B185-23CF553C441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7154" y="98518308"/>
          <a:ext cx="439077" cy="354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359621</xdr:colOff>
      <xdr:row>358</xdr:row>
      <xdr:rowOff>402697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DF8F4B6F-7997-4A72-9068-033B97989E6B}"/>
            </a:ext>
          </a:extLst>
        </xdr:cNvPr>
        <xdr:cNvSpPr/>
      </xdr:nvSpPr>
      <xdr:spPr bwMode="auto">
        <a:xfrm>
          <a:off x="3410438" y="79340267"/>
          <a:ext cx="721083" cy="12248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0787A412-6F14-4A39-BD44-E2938A24D008}"/>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56EA7ED1-C1FB-432D-AB51-C493DA93C9B8}"/>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12BD4925-6A18-40C8-AECE-03BE6DB4AA41}"/>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62573C46-17B2-410F-9F2F-3D2F7724B3A3}"/>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33793" name="Object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33794" name="Object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33795" name="Object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219075</xdr:rowOff>
        </xdr:to>
        <xdr:sp macro="" textlink="">
          <xdr:nvSpPr>
            <xdr:cNvPr id="33796" name="Object 4" hidden="1">
              <a:extLst>
                <a:ext uri="{63B3BB69-23CF-44E3-9099-C40C66FF867C}">
                  <a14:compatExt spid="_x0000_s33796"/>
                </a:ext>
                <a:ext uri="{FF2B5EF4-FFF2-40B4-BE49-F238E27FC236}">
                  <a16:creationId xmlns:a16="http://schemas.microsoft.com/office/drawing/2014/main" id="{00000000-0008-0000-0500-0000048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33797" name="Object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2080068</xdr:colOff>
      <xdr:row>391</xdr:row>
      <xdr:rowOff>593463</xdr:rowOff>
    </xdr:to>
    <xdr:pic>
      <xdr:nvPicPr>
        <xdr:cNvPr id="7" name="Grafik 44">
          <a:extLst>
            <a:ext uri="{FF2B5EF4-FFF2-40B4-BE49-F238E27FC236}">
              <a16:creationId xmlns:a16="http://schemas.microsoft.com/office/drawing/2014/main" id="{9170CC51-D905-4190-B171-37142C836E7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200784" cy="38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33798" name="Object 6" hidden="1">
              <a:extLst>
                <a:ext uri="{63B3BB69-23CF-44E3-9099-C40C66FF867C}">
                  <a14:compatExt spid="_x0000_s33798"/>
                </a:ext>
                <a:ext uri="{FF2B5EF4-FFF2-40B4-BE49-F238E27FC236}">
                  <a16:creationId xmlns:a16="http://schemas.microsoft.com/office/drawing/2014/main" id="{00000000-0008-0000-0500-000006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33799" name="Object 7" hidden="1">
              <a:extLst>
                <a:ext uri="{63B3BB69-23CF-44E3-9099-C40C66FF867C}">
                  <a14:compatExt spid="_x0000_s33799"/>
                </a:ext>
                <a:ext uri="{FF2B5EF4-FFF2-40B4-BE49-F238E27FC236}">
                  <a16:creationId xmlns:a16="http://schemas.microsoft.com/office/drawing/2014/main" id="{00000000-0008-0000-0500-000007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33800" name="Object 8" hidden="1">
              <a:extLst>
                <a:ext uri="{63B3BB69-23CF-44E3-9099-C40C66FF867C}">
                  <a14:compatExt spid="_x0000_s33800"/>
                </a:ext>
                <a:ext uri="{FF2B5EF4-FFF2-40B4-BE49-F238E27FC236}">
                  <a16:creationId xmlns:a16="http://schemas.microsoft.com/office/drawing/2014/main" id="{00000000-0008-0000-0500-000008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33801" name="Object 9" hidden="1">
              <a:extLst>
                <a:ext uri="{63B3BB69-23CF-44E3-9099-C40C66FF867C}">
                  <a14:compatExt spid="_x0000_s33801"/>
                </a:ext>
                <a:ext uri="{FF2B5EF4-FFF2-40B4-BE49-F238E27FC236}">
                  <a16:creationId xmlns:a16="http://schemas.microsoft.com/office/drawing/2014/main" id="{00000000-0008-0000-0500-000009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33802" name="Object 10" hidden="1">
              <a:extLst>
                <a:ext uri="{63B3BB69-23CF-44E3-9099-C40C66FF867C}">
                  <a14:compatExt spid="_x0000_s33802"/>
                </a:ext>
                <a:ext uri="{FF2B5EF4-FFF2-40B4-BE49-F238E27FC236}">
                  <a16:creationId xmlns:a16="http://schemas.microsoft.com/office/drawing/2014/main" id="{00000000-0008-0000-0500-00000A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33803" name="Object 11" hidden="1">
              <a:extLst>
                <a:ext uri="{63B3BB69-23CF-44E3-9099-C40C66FF867C}">
                  <a14:compatExt spid="_x0000_s33803"/>
                </a:ext>
                <a:ext uri="{FF2B5EF4-FFF2-40B4-BE49-F238E27FC236}">
                  <a16:creationId xmlns:a16="http://schemas.microsoft.com/office/drawing/2014/main" id="{00000000-0008-0000-0500-00000B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33804" name="Object 12" hidden="1">
              <a:extLst>
                <a:ext uri="{63B3BB69-23CF-44E3-9099-C40C66FF867C}">
                  <a14:compatExt spid="_x0000_s33804"/>
                </a:ext>
                <a:ext uri="{FF2B5EF4-FFF2-40B4-BE49-F238E27FC236}">
                  <a16:creationId xmlns:a16="http://schemas.microsoft.com/office/drawing/2014/main" id="{00000000-0008-0000-0500-00000C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33805" name="Object 13" hidden="1">
              <a:extLst>
                <a:ext uri="{63B3BB69-23CF-44E3-9099-C40C66FF867C}">
                  <a14:compatExt spid="_x0000_s33805"/>
                </a:ext>
                <a:ext uri="{FF2B5EF4-FFF2-40B4-BE49-F238E27FC236}">
                  <a16:creationId xmlns:a16="http://schemas.microsoft.com/office/drawing/2014/main" id="{00000000-0008-0000-0500-00000D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33806" name="Object 14" hidden="1">
              <a:extLst>
                <a:ext uri="{63B3BB69-23CF-44E3-9099-C40C66FF867C}">
                  <a14:compatExt spid="_x0000_s33806"/>
                </a:ext>
                <a:ext uri="{FF2B5EF4-FFF2-40B4-BE49-F238E27FC236}">
                  <a16:creationId xmlns:a16="http://schemas.microsoft.com/office/drawing/2014/main" id="{00000000-0008-0000-0500-00000E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33807" name="Object 15" hidden="1">
              <a:extLst>
                <a:ext uri="{63B3BB69-23CF-44E3-9099-C40C66FF867C}">
                  <a14:compatExt spid="_x0000_s33807"/>
                </a:ext>
                <a:ext uri="{FF2B5EF4-FFF2-40B4-BE49-F238E27FC236}">
                  <a16:creationId xmlns:a16="http://schemas.microsoft.com/office/drawing/2014/main" id="{00000000-0008-0000-0500-00000F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E2523B8A-2E65-4E36-BC34-55D1B5A2A86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324016</xdr:colOff>
      <xdr:row>400</xdr:row>
      <xdr:rowOff>16313</xdr:rowOff>
    </xdr:from>
    <xdr:to>
      <xdr:col>6</xdr:col>
      <xdr:colOff>171408</xdr:colOff>
      <xdr:row>408</xdr:row>
      <xdr:rowOff>46007</xdr:rowOff>
    </xdr:to>
    <xdr:grpSp>
      <xdr:nvGrpSpPr>
        <xdr:cNvPr id="9" name="Gruppieren 8">
          <a:extLst>
            <a:ext uri="{FF2B5EF4-FFF2-40B4-BE49-F238E27FC236}">
              <a16:creationId xmlns:a16="http://schemas.microsoft.com/office/drawing/2014/main" id="{DF19CCCD-2C13-44D2-AF71-A47CC216B203}"/>
            </a:ext>
          </a:extLst>
        </xdr:cNvPr>
        <xdr:cNvGrpSpPr/>
      </xdr:nvGrpSpPr>
      <xdr:grpSpPr>
        <a:xfrm>
          <a:off x="4400716" y="92894588"/>
          <a:ext cx="1085642" cy="1325094"/>
          <a:chOff x="3622900" y="114345651"/>
          <a:chExt cx="1291089" cy="1580851"/>
        </a:xfrm>
      </xdr:grpSpPr>
      <xdr:pic>
        <xdr:nvPicPr>
          <xdr:cNvPr id="10" name="Grafik 9">
            <a:extLst>
              <a:ext uri="{FF2B5EF4-FFF2-40B4-BE49-F238E27FC236}">
                <a16:creationId xmlns:a16="http://schemas.microsoft.com/office/drawing/2014/main" id="{8BBFDD4B-8550-9610-AEB3-3640E7706FAC}"/>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FBEDF1A0-91E5-E06C-3E1B-09ABF6B6115A}"/>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9FF78B48-D04F-1B0E-FE82-9BF80C8596F5}"/>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FBF62E9B-43FD-8604-4772-CC6515C2F998}"/>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F93784DB-5870-8C75-F19B-0393FC29FB58}"/>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1963704</xdr:colOff>
      <xdr:row>430</xdr:row>
      <xdr:rowOff>400698</xdr:rowOff>
    </xdr:to>
    <xdr:pic>
      <xdr:nvPicPr>
        <xdr:cNvPr id="15" name="Grafik 1">
          <a:extLst>
            <a:ext uri="{FF2B5EF4-FFF2-40B4-BE49-F238E27FC236}">
              <a16:creationId xmlns:a16="http://schemas.microsoft.com/office/drawing/2014/main" id="{6D9B008D-7562-47F3-B720-84DCBB1513C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6697" cy="362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665A77B4-2FFF-44C9-A514-3D179D80B40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0DD6BFFE-C1EC-4CC4-9A43-E36A02475FE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397389</xdr:colOff>
      <xdr:row>419</xdr:row>
      <xdr:rowOff>55099</xdr:rowOff>
    </xdr:from>
    <xdr:to>
      <xdr:col>6</xdr:col>
      <xdr:colOff>1606</xdr:colOff>
      <xdr:row>426</xdr:row>
      <xdr:rowOff>158971</xdr:rowOff>
    </xdr:to>
    <xdr:grpSp>
      <xdr:nvGrpSpPr>
        <xdr:cNvPr id="18" name="Gruppieren 17">
          <a:extLst>
            <a:ext uri="{FF2B5EF4-FFF2-40B4-BE49-F238E27FC236}">
              <a16:creationId xmlns:a16="http://schemas.microsoft.com/office/drawing/2014/main" id="{856E68DB-26BE-4116-9474-06C261ED146A}"/>
            </a:ext>
          </a:extLst>
        </xdr:cNvPr>
        <xdr:cNvGrpSpPr/>
      </xdr:nvGrpSpPr>
      <xdr:grpSpPr>
        <a:xfrm>
          <a:off x="4474089" y="96009949"/>
          <a:ext cx="842467" cy="1237347"/>
          <a:chOff x="3250440" y="118298909"/>
          <a:chExt cx="867086" cy="1351353"/>
        </a:xfrm>
      </xdr:grpSpPr>
      <xdr:pic>
        <xdr:nvPicPr>
          <xdr:cNvPr id="19" name="Grafik 18">
            <a:extLst>
              <a:ext uri="{FF2B5EF4-FFF2-40B4-BE49-F238E27FC236}">
                <a16:creationId xmlns:a16="http://schemas.microsoft.com/office/drawing/2014/main" id="{8CEB1D51-345C-3F60-DDD8-12D4B7DEFE99}"/>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60617292-6468-F541-7F4B-9998D5A2CC9C}"/>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7596DC25-1995-CCD7-43CA-FEBB755C795F}"/>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1958981</xdr:colOff>
      <xdr:row>431</xdr:row>
      <xdr:rowOff>403596</xdr:rowOff>
    </xdr:to>
    <xdr:pic>
      <xdr:nvPicPr>
        <xdr:cNvPr id="22" name="Grafik 21">
          <a:extLst>
            <a:ext uri="{FF2B5EF4-FFF2-40B4-BE49-F238E27FC236}">
              <a16:creationId xmlns:a16="http://schemas.microsoft.com/office/drawing/2014/main" id="{8E6EF85B-67AD-49B7-A624-A153EC7D26EB}"/>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5267" cy="356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363431</xdr:colOff>
      <xdr:row>358</xdr:row>
      <xdr:rowOff>398887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E11CC327-D342-43F1-B634-D2BBDFEF3385}"/>
            </a:ext>
          </a:extLst>
        </xdr:cNvPr>
        <xdr:cNvSpPr/>
      </xdr:nvSpPr>
      <xdr:spPr bwMode="auto">
        <a:xfrm>
          <a:off x="3410438" y="79340267"/>
          <a:ext cx="724893" cy="1221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EC829C83-CA66-4BBB-A16B-61AC8C1D85FE}"/>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B728B2F2-3239-470A-94FB-92B8329CE4FA}"/>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0E6F4438-13BC-4FD1-911B-4CC14BBBA4A5}"/>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127B0FBE-8EFA-4F09-9CEF-5124A7F4E674}"/>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600-000001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600-000002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34819" name="Object 3" hidden="1">
              <a:extLst>
                <a:ext uri="{63B3BB69-23CF-44E3-9099-C40C66FF867C}">
                  <a14:compatExt spid="_x0000_s34819"/>
                </a:ext>
                <a:ext uri="{FF2B5EF4-FFF2-40B4-BE49-F238E27FC236}">
                  <a16:creationId xmlns:a16="http://schemas.microsoft.com/office/drawing/2014/main" id="{00000000-0008-0000-0600-000003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34820" name="Object 4" hidden="1">
              <a:extLst>
                <a:ext uri="{63B3BB69-23CF-44E3-9099-C40C66FF867C}">
                  <a14:compatExt spid="_x0000_s34820"/>
                </a:ext>
                <a:ext uri="{FF2B5EF4-FFF2-40B4-BE49-F238E27FC236}">
                  <a16:creationId xmlns:a16="http://schemas.microsoft.com/office/drawing/2014/main" id="{00000000-0008-0000-0600-000004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34821" name="Object 5" hidden="1">
              <a:extLst>
                <a:ext uri="{63B3BB69-23CF-44E3-9099-C40C66FF867C}">
                  <a14:compatExt spid="_x0000_s34821"/>
                </a:ext>
                <a:ext uri="{FF2B5EF4-FFF2-40B4-BE49-F238E27FC236}">
                  <a16:creationId xmlns:a16="http://schemas.microsoft.com/office/drawing/2014/main" id="{00000000-0008-0000-0600-000005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2076258</xdr:colOff>
      <xdr:row>391</xdr:row>
      <xdr:rowOff>589653</xdr:rowOff>
    </xdr:to>
    <xdr:pic>
      <xdr:nvPicPr>
        <xdr:cNvPr id="7" name="Grafik 44">
          <a:extLst>
            <a:ext uri="{FF2B5EF4-FFF2-40B4-BE49-F238E27FC236}">
              <a16:creationId xmlns:a16="http://schemas.microsoft.com/office/drawing/2014/main" id="{FD59B722-9E0B-4086-B3A2-B7179BA23FA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196974" cy="380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34822" name="Object 6" hidden="1">
              <a:extLst>
                <a:ext uri="{63B3BB69-23CF-44E3-9099-C40C66FF867C}">
                  <a14:compatExt spid="_x0000_s34822"/>
                </a:ext>
                <a:ext uri="{FF2B5EF4-FFF2-40B4-BE49-F238E27FC236}">
                  <a16:creationId xmlns:a16="http://schemas.microsoft.com/office/drawing/2014/main" id="{00000000-0008-0000-0600-000006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34823" name="Object 7" hidden="1">
              <a:extLst>
                <a:ext uri="{63B3BB69-23CF-44E3-9099-C40C66FF867C}">
                  <a14:compatExt spid="_x0000_s34823"/>
                </a:ext>
                <a:ext uri="{FF2B5EF4-FFF2-40B4-BE49-F238E27FC236}">
                  <a16:creationId xmlns:a16="http://schemas.microsoft.com/office/drawing/2014/main" id="{00000000-0008-0000-0600-000007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34824" name="Object 8" hidden="1">
              <a:extLst>
                <a:ext uri="{63B3BB69-23CF-44E3-9099-C40C66FF867C}">
                  <a14:compatExt spid="_x0000_s34824"/>
                </a:ext>
                <a:ext uri="{FF2B5EF4-FFF2-40B4-BE49-F238E27FC236}">
                  <a16:creationId xmlns:a16="http://schemas.microsoft.com/office/drawing/2014/main" id="{00000000-0008-0000-0600-000008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34825" name="Object 9" hidden="1">
              <a:extLst>
                <a:ext uri="{63B3BB69-23CF-44E3-9099-C40C66FF867C}">
                  <a14:compatExt spid="_x0000_s34825"/>
                </a:ext>
                <a:ext uri="{FF2B5EF4-FFF2-40B4-BE49-F238E27FC236}">
                  <a16:creationId xmlns:a16="http://schemas.microsoft.com/office/drawing/2014/main" id="{00000000-0008-0000-0600-000009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34826" name="Object 10" hidden="1">
              <a:extLst>
                <a:ext uri="{63B3BB69-23CF-44E3-9099-C40C66FF867C}">
                  <a14:compatExt spid="_x0000_s34826"/>
                </a:ext>
                <a:ext uri="{FF2B5EF4-FFF2-40B4-BE49-F238E27FC236}">
                  <a16:creationId xmlns:a16="http://schemas.microsoft.com/office/drawing/2014/main" id="{00000000-0008-0000-0600-00000A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34827" name="Object 11" hidden="1">
              <a:extLst>
                <a:ext uri="{63B3BB69-23CF-44E3-9099-C40C66FF867C}">
                  <a14:compatExt spid="_x0000_s34827"/>
                </a:ext>
                <a:ext uri="{FF2B5EF4-FFF2-40B4-BE49-F238E27FC236}">
                  <a16:creationId xmlns:a16="http://schemas.microsoft.com/office/drawing/2014/main" id="{00000000-0008-0000-0600-00000B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34828" name="Object 12" hidden="1">
              <a:extLst>
                <a:ext uri="{63B3BB69-23CF-44E3-9099-C40C66FF867C}">
                  <a14:compatExt spid="_x0000_s34828"/>
                </a:ext>
                <a:ext uri="{FF2B5EF4-FFF2-40B4-BE49-F238E27FC236}">
                  <a16:creationId xmlns:a16="http://schemas.microsoft.com/office/drawing/2014/main" id="{00000000-0008-0000-0600-00000C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34829" name="Object 13" hidden="1">
              <a:extLst>
                <a:ext uri="{63B3BB69-23CF-44E3-9099-C40C66FF867C}">
                  <a14:compatExt spid="_x0000_s34829"/>
                </a:ext>
                <a:ext uri="{FF2B5EF4-FFF2-40B4-BE49-F238E27FC236}">
                  <a16:creationId xmlns:a16="http://schemas.microsoft.com/office/drawing/2014/main" id="{00000000-0008-0000-0600-00000D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34830" name="Object 14" hidden="1">
              <a:extLst>
                <a:ext uri="{63B3BB69-23CF-44E3-9099-C40C66FF867C}">
                  <a14:compatExt spid="_x0000_s34830"/>
                </a:ext>
                <a:ext uri="{FF2B5EF4-FFF2-40B4-BE49-F238E27FC236}">
                  <a16:creationId xmlns:a16="http://schemas.microsoft.com/office/drawing/2014/main" id="{00000000-0008-0000-0600-00000E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34831" name="Object 15" hidden="1">
              <a:extLst>
                <a:ext uri="{63B3BB69-23CF-44E3-9099-C40C66FF867C}">
                  <a14:compatExt spid="_x0000_s34831"/>
                </a:ext>
                <a:ext uri="{FF2B5EF4-FFF2-40B4-BE49-F238E27FC236}">
                  <a16:creationId xmlns:a16="http://schemas.microsoft.com/office/drawing/2014/main" id="{00000000-0008-0000-0600-00000F8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354BC544-67C6-49DB-B1FC-95D7D8A67EB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320206</xdr:colOff>
      <xdr:row>400</xdr:row>
      <xdr:rowOff>20123</xdr:rowOff>
    </xdr:from>
    <xdr:to>
      <xdr:col>6</xdr:col>
      <xdr:colOff>175218</xdr:colOff>
      <xdr:row>408</xdr:row>
      <xdr:rowOff>47912</xdr:rowOff>
    </xdr:to>
    <xdr:grpSp>
      <xdr:nvGrpSpPr>
        <xdr:cNvPr id="9" name="Gruppieren 8">
          <a:extLst>
            <a:ext uri="{FF2B5EF4-FFF2-40B4-BE49-F238E27FC236}">
              <a16:creationId xmlns:a16="http://schemas.microsoft.com/office/drawing/2014/main" id="{6590AA76-6371-445A-B1AE-0989CE346FCC}"/>
            </a:ext>
          </a:extLst>
        </xdr:cNvPr>
        <xdr:cNvGrpSpPr/>
      </xdr:nvGrpSpPr>
      <xdr:grpSpPr>
        <a:xfrm>
          <a:off x="4396906" y="92898398"/>
          <a:ext cx="1093262" cy="1323189"/>
          <a:chOff x="3622900" y="114345651"/>
          <a:chExt cx="1291089" cy="1580851"/>
        </a:xfrm>
      </xdr:grpSpPr>
      <xdr:pic>
        <xdr:nvPicPr>
          <xdr:cNvPr id="10" name="Grafik 9">
            <a:extLst>
              <a:ext uri="{FF2B5EF4-FFF2-40B4-BE49-F238E27FC236}">
                <a16:creationId xmlns:a16="http://schemas.microsoft.com/office/drawing/2014/main" id="{5E70D3E0-0573-611B-0D80-98FE93BCC8B0}"/>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90721C03-BBA0-E393-A559-18CD50BE36FC}"/>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07BD124E-5F27-667A-B005-8A41F7E0AE97}"/>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55DEF1A1-539E-5697-017F-140476F8FF7B}"/>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64F0D48C-827D-BA9F-3F1B-4C1F566146B2}"/>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1959894</xdr:colOff>
      <xdr:row>430</xdr:row>
      <xdr:rowOff>396888</xdr:rowOff>
    </xdr:to>
    <xdr:pic>
      <xdr:nvPicPr>
        <xdr:cNvPr id="15" name="Grafik 1">
          <a:extLst>
            <a:ext uri="{FF2B5EF4-FFF2-40B4-BE49-F238E27FC236}">
              <a16:creationId xmlns:a16="http://schemas.microsoft.com/office/drawing/2014/main" id="{6A0B59B1-8426-467E-BFC6-5CD39F06444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2887" cy="35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5B25210F-5207-4C26-895C-B7A2FDDD41B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2C1A4087-1D9A-4D9F-AF5C-34AC0609876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401199</xdr:colOff>
      <xdr:row>419</xdr:row>
      <xdr:rowOff>58909</xdr:rowOff>
    </xdr:from>
    <xdr:to>
      <xdr:col>6</xdr:col>
      <xdr:colOff>1606</xdr:colOff>
      <xdr:row>426</xdr:row>
      <xdr:rowOff>160876</xdr:rowOff>
    </xdr:to>
    <xdr:grpSp>
      <xdr:nvGrpSpPr>
        <xdr:cNvPr id="18" name="Gruppieren 17">
          <a:extLst>
            <a:ext uri="{FF2B5EF4-FFF2-40B4-BE49-F238E27FC236}">
              <a16:creationId xmlns:a16="http://schemas.microsoft.com/office/drawing/2014/main" id="{FB3BC5D0-C245-4E4C-8FB4-AA486ECB0C43}"/>
            </a:ext>
          </a:extLst>
        </xdr:cNvPr>
        <xdr:cNvGrpSpPr/>
      </xdr:nvGrpSpPr>
      <xdr:grpSpPr>
        <a:xfrm>
          <a:off x="4477899" y="96013759"/>
          <a:ext cx="838657" cy="1235442"/>
          <a:chOff x="3250440" y="118298909"/>
          <a:chExt cx="867086" cy="1351353"/>
        </a:xfrm>
      </xdr:grpSpPr>
      <xdr:pic>
        <xdr:nvPicPr>
          <xdr:cNvPr id="19" name="Grafik 18">
            <a:extLst>
              <a:ext uri="{FF2B5EF4-FFF2-40B4-BE49-F238E27FC236}">
                <a16:creationId xmlns:a16="http://schemas.microsoft.com/office/drawing/2014/main" id="{AEC749C1-93C0-C40F-A57B-2B9EC3574B14}"/>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B523A829-78A3-8EA7-3AF9-C3DAA4A4D7CB}"/>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FE740800-8874-EBA9-7FD3-5DE9376E6256}"/>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1962791</xdr:colOff>
      <xdr:row>431</xdr:row>
      <xdr:rowOff>399786</xdr:rowOff>
    </xdr:to>
    <xdr:pic>
      <xdr:nvPicPr>
        <xdr:cNvPr id="22" name="Grafik 21">
          <a:extLst>
            <a:ext uri="{FF2B5EF4-FFF2-40B4-BE49-F238E27FC236}">
              <a16:creationId xmlns:a16="http://schemas.microsoft.com/office/drawing/2014/main" id="{79A642BA-3F0C-460D-AE48-B91668D06E9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9077" cy="35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363431</xdr:colOff>
      <xdr:row>358</xdr:row>
      <xdr:rowOff>398887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D743EF88-0C2A-4DD9-B751-6BCCF3EFDFBA}"/>
            </a:ext>
          </a:extLst>
        </xdr:cNvPr>
        <xdr:cNvSpPr/>
      </xdr:nvSpPr>
      <xdr:spPr bwMode="auto">
        <a:xfrm>
          <a:off x="3410438" y="79340267"/>
          <a:ext cx="721083" cy="122483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82998119-E4B6-47C4-9894-F1CD4EF6421B}"/>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A37418DB-755A-4AB9-A068-B29F2274000E}"/>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696FFCC5-71D6-40C9-AEC1-780B9781A51C}"/>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6E647C70-F3B6-44F8-BEAB-14A606F0918B}"/>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35844" name="Object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35845" name="Object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2076258</xdr:colOff>
      <xdr:row>391</xdr:row>
      <xdr:rowOff>589653</xdr:rowOff>
    </xdr:to>
    <xdr:pic>
      <xdr:nvPicPr>
        <xdr:cNvPr id="7" name="Grafik 44">
          <a:extLst>
            <a:ext uri="{FF2B5EF4-FFF2-40B4-BE49-F238E27FC236}">
              <a16:creationId xmlns:a16="http://schemas.microsoft.com/office/drawing/2014/main" id="{936FCD15-8FD5-4CAE-9A31-46B717C4C96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200784" cy="383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35847" name="Object 7" hidden="1">
              <a:extLst>
                <a:ext uri="{63B3BB69-23CF-44E3-9099-C40C66FF867C}">
                  <a14:compatExt spid="_x0000_s35847"/>
                </a:ext>
                <a:ext uri="{FF2B5EF4-FFF2-40B4-BE49-F238E27FC236}">
                  <a16:creationId xmlns:a16="http://schemas.microsoft.com/office/drawing/2014/main" id="{00000000-0008-0000-0700-000007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35848" name="Object 8" hidden="1">
              <a:extLst>
                <a:ext uri="{63B3BB69-23CF-44E3-9099-C40C66FF867C}">
                  <a14:compatExt spid="_x0000_s35848"/>
                </a:ext>
                <a:ext uri="{FF2B5EF4-FFF2-40B4-BE49-F238E27FC236}">
                  <a16:creationId xmlns:a16="http://schemas.microsoft.com/office/drawing/2014/main" id="{00000000-0008-0000-0700-000008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35849" name="Object 9" hidden="1">
              <a:extLst>
                <a:ext uri="{63B3BB69-23CF-44E3-9099-C40C66FF867C}">
                  <a14:compatExt spid="_x0000_s35849"/>
                </a:ext>
                <a:ext uri="{FF2B5EF4-FFF2-40B4-BE49-F238E27FC236}">
                  <a16:creationId xmlns:a16="http://schemas.microsoft.com/office/drawing/2014/main" id="{00000000-0008-0000-0700-000009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35850" name="Object 10" hidden="1">
              <a:extLst>
                <a:ext uri="{63B3BB69-23CF-44E3-9099-C40C66FF867C}">
                  <a14:compatExt spid="_x0000_s35850"/>
                </a:ext>
                <a:ext uri="{FF2B5EF4-FFF2-40B4-BE49-F238E27FC236}">
                  <a16:creationId xmlns:a16="http://schemas.microsoft.com/office/drawing/2014/main" id="{00000000-0008-0000-0700-00000A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35851" name="Object 11" hidden="1">
              <a:extLst>
                <a:ext uri="{63B3BB69-23CF-44E3-9099-C40C66FF867C}">
                  <a14:compatExt spid="_x0000_s35851"/>
                </a:ext>
                <a:ext uri="{FF2B5EF4-FFF2-40B4-BE49-F238E27FC236}">
                  <a16:creationId xmlns:a16="http://schemas.microsoft.com/office/drawing/2014/main" id="{00000000-0008-0000-0700-00000B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35852" name="Object 12" hidden="1">
              <a:extLst>
                <a:ext uri="{63B3BB69-23CF-44E3-9099-C40C66FF867C}">
                  <a14:compatExt spid="_x0000_s35852"/>
                </a:ext>
                <a:ext uri="{FF2B5EF4-FFF2-40B4-BE49-F238E27FC236}">
                  <a16:creationId xmlns:a16="http://schemas.microsoft.com/office/drawing/2014/main" id="{00000000-0008-0000-0700-00000C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35853" name="Object 13" hidden="1">
              <a:extLst>
                <a:ext uri="{63B3BB69-23CF-44E3-9099-C40C66FF867C}">
                  <a14:compatExt spid="_x0000_s35853"/>
                </a:ext>
                <a:ext uri="{FF2B5EF4-FFF2-40B4-BE49-F238E27FC236}">
                  <a16:creationId xmlns:a16="http://schemas.microsoft.com/office/drawing/2014/main" id="{00000000-0008-0000-0700-00000D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35854" name="Object 14" hidden="1">
              <a:extLst>
                <a:ext uri="{63B3BB69-23CF-44E3-9099-C40C66FF867C}">
                  <a14:compatExt spid="_x0000_s35854"/>
                </a:ext>
                <a:ext uri="{FF2B5EF4-FFF2-40B4-BE49-F238E27FC236}">
                  <a16:creationId xmlns:a16="http://schemas.microsoft.com/office/drawing/2014/main" id="{00000000-0008-0000-0700-00000E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35855" name="Object 15" hidden="1">
              <a:extLst>
                <a:ext uri="{63B3BB69-23CF-44E3-9099-C40C66FF867C}">
                  <a14:compatExt spid="_x0000_s35855"/>
                </a:ext>
                <a:ext uri="{FF2B5EF4-FFF2-40B4-BE49-F238E27FC236}">
                  <a16:creationId xmlns:a16="http://schemas.microsoft.com/office/drawing/2014/main" id="{00000000-0008-0000-0700-00000F8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608BC7CD-8B25-4973-8AA9-5B355F57975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324016</xdr:colOff>
      <xdr:row>400</xdr:row>
      <xdr:rowOff>16313</xdr:rowOff>
    </xdr:from>
    <xdr:to>
      <xdr:col>6</xdr:col>
      <xdr:colOff>171408</xdr:colOff>
      <xdr:row>408</xdr:row>
      <xdr:rowOff>49817</xdr:rowOff>
    </xdr:to>
    <xdr:grpSp>
      <xdr:nvGrpSpPr>
        <xdr:cNvPr id="9" name="Gruppieren 8">
          <a:extLst>
            <a:ext uri="{FF2B5EF4-FFF2-40B4-BE49-F238E27FC236}">
              <a16:creationId xmlns:a16="http://schemas.microsoft.com/office/drawing/2014/main" id="{F88B043F-2A8C-4C54-889F-D4CAD0566021}"/>
            </a:ext>
          </a:extLst>
        </xdr:cNvPr>
        <xdr:cNvGrpSpPr/>
      </xdr:nvGrpSpPr>
      <xdr:grpSpPr>
        <a:xfrm>
          <a:off x="4400716" y="92894588"/>
          <a:ext cx="1085642" cy="1328904"/>
          <a:chOff x="3622900" y="114345651"/>
          <a:chExt cx="1291089" cy="1580851"/>
        </a:xfrm>
      </xdr:grpSpPr>
      <xdr:pic>
        <xdr:nvPicPr>
          <xdr:cNvPr id="10" name="Grafik 9">
            <a:extLst>
              <a:ext uri="{FF2B5EF4-FFF2-40B4-BE49-F238E27FC236}">
                <a16:creationId xmlns:a16="http://schemas.microsoft.com/office/drawing/2014/main" id="{C2E5F1A1-BBDD-3986-E918-65B429864D8C}"/>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34BE4DE8-9AF8-5C97-4696-5C7F8ECE43B3}"/>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CE7D099D-71C6-EBCE-64B5-038B90B0311F}"/>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6C684B92-AE48-AF99-0F5D-A7CA6E9B3C09}"/>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C7A17204-606C-8A36-E717-AD6FC1C72076}"/>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1959894</xdr:colOff>
      <xdr:row>430</xdr:row>
      <xdr:rowOff>396888</xdr:rowOff>
    </xdr:to>
    <xdr:pic>
      <xdr:nvPicPr>
        <xdr:cNvPr id="15" name="Grafik 1">
          <a:extLst>
            <a:ext uri="{FF2B5EF4-FFF2-40B4-BE49-F238E27FC236}">
              <a16:creationId xmlns:a16="http://schemas.microsoft.com/office/drawing/2014/main" id="{8785E6A2-0B6F-485D-9B00-9AECF57BF21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6697" cy="362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ED417657-26A1-4F21-8417-E5B506BEA45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FEF6F572-E88D-483F-AE1B-36D0B7DCD89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397389</xdr:colOff>
      <xdr:row>419</xdr:row>
      <xdr:rowOff>55099</xdr:rowOff>
    </xdr:from>
    <xdr:to>
      <xdr:col>6</xdr:col>
      <xdr:colOff>1606</xdr:colOff>
      <xdr:row>426</xdr:row>
      <xdr:rowOff>162781</xdr:rowOff>
    </xdr:to>
    <xdr:grpSp>
      <xdr:nvGrpSpPr>
        <xdr:cNvPr id="18" name="Gruppieren 17">
          <a:extLst>
            <a:ext uri="{FF2B5EF4-FFF2-40B4-BE49-F238E27FC236}">
              <a16:creationId xmlns:a16="http://schemas.microsoft.com/office/drawing/2014/main" id="{5E7B1061-017F-4C92-98BC-F03082E1923D}"/>
            </a:ext>
          </a:extLst>
        </xdr:cNvPr>
        <xdr:cNvGrpSpPr/>
      </xdr:nvGrpSpPr>
      <xdr:grpSpPr>
        <a:xfrm>
          <a:off x="4474089" y="96009949"/>
          <a:ext cx="842467" cy="1241157"/>
          <a:chOff x="3250440" y="118298909"/>
          <a:chExt cx="867086" cy="1351353"/>
        </a:xfrm>
      </xdr:grpSpPr>
      <xdr:pic>
        <xdr:nvPicPr>
          <xdr:cNvPr id="19" name="Grafik 18">
            <a:extLst>
              <a:ext uri="{FF2B5EF4-FFF2-40B4-BE49-F238E27FC236}">
                <a16:creationId xmlns:a16="http://schemas.microsoft.com/office/drawing/2014/main" id="{68C2423F-A908-011E-6CC9-0FA3431A0A3B}"/>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8D5C2B1C-E2D4-770A-573A-9CD68CD49F09}"/>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734263E2-5F37-076B-963E-431B8BF43044}"/>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1962791</xdr:colOff>
      <xdr:row>431</xdr:row>
      <xdr:rowOff>399786</xdr:rowOff>
    </xdr:to>
    <xdr:pic>
      <xdr:nvPicPr>
        <xdr:cNvPr id="22" name="Grafik 21">
          <a:extLst>
            <a:ext uri="{FF2B5EF4-FFF2-40B4-BE49-F238E27FC236}">
              <a16:creationId xmlns:a16="http://schemas.microsoft.com/office/drawing/2014/main" id="{8F25185D-41D6-49FB-B4E0-BE3A74E783E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5267" cy="356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2553188</xdr:colOff>
      <xdr:row>356</xdr:row>
      <xdr:rowOff>57977</xdr:rowOff>
    </xdr:from>
    <xdr:to>
      <xdr:col>3</xdr:col>
      <xdr:colOff>363431</xdr:colOff>
      <xdr:row>358</xdr:row>
      <xdr:rowOff>398887</xdr:rowOff>
    </xdr:to>
    <xdr:sp macro="" textlink="">
      <xdr:nvSpPr>
        <xdr:cNvPr id="2" name="Object 60" hidden="1">
          <a:extLst>
            <a:ext uri="{63B3BB69-23CF-44E3-9099-C40C66FF867C}">
              <a14:compatExt xmlns:a14="http://schemas.microsoft.com/office/drawing/2010/main" spid="_x0000_s1084"/>
            </a:ext>
            <a:ext uri="{FF2B5EF4-FFF2-40B4-BE49-F238E27FC236}">
              <a16:creationId xmlns:a16="http://schemas.microsoft.com/office/drawing/2014/main" id="{702EDF78-827F-42C6-8092-D7B893D7C234}"/>
            </a:ext>
          </a:extLst>
        </xdr:cNvPr>
        <xdr:cNvSpPr/>
      </xdr:nvSpPr>
      <xdr:spPr bwMode="auto">
        <a:xfrm>
          <a:off x="3410438" y="79340267"/>
          <a:ext cx="724893" cy="122102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1431377</xdr:colOff>
      <xdr:row>332</xdr:row>
      <xdr:rowOff>16119</xdr:rowOff>
    </xdr:from>
    <xdr:to>
      <xdr:col>2</xdr:col>
      <xdr:colOff>1955252</xdr:colOff>
      <xdr:row>334</xdr:row>
      <xdr:rowOff>436684</xdr:rowOff>
    </xdr:to>
    <xdr:sp macro="" textlink="">
      <xdr:nvSpPr>
        <xdr:cNvPr id="3" name="Object 86">
          <a:extLst>
            <a:ext uri="{63B3BB69-23CF-44E3-9099-C40C66FF867C}">
              <a14:compatExt xmlns:a14="http://schemas.microsoft.com/office/drawing/2010/main" spid="_x0000_s1078"/>
            </a:ext>
            <a:ext uri="{FF2B5EF4-FFF2-40B4-BE49-F238E27FC236}">
              <a16:creationId xmlns:a16="http://schemas.microsoft.com/office/drawing/2014/main" id="{AEB82EEB-8D3F-4D83-A754-B80830B64C4D}"/>
            </a:ext>
          </a:extLst>
        </xdr:cNvPr>
        <xdr:cNvSpPr/>
      </xdr:nvSpPr>
      <xdr:spPr bwMode="auto">
        <a:xfrm>
          <a:off x="2284817" y="70714479"/>
          <a:ext cx="531495" cy="1296865"/>
        </a:xfrm>
        <a:prstGeom prst="rect">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1481200</xdr:colOff>
      <xdr:row>336</xdr:row>
      <xdr:rowOff>82795</xdr:rowOff>
    </xdr:from>
    <xdr:to>
      <xdr:col>2</xdr:col>
      <xdr:colOff>1881250</xdr:colOff>
      <xdr:row>338</xdr:row>
      <xdr:rowOff>301870</xdr:rowOff>
    </xdr:to>
    <xdr:sp macro="" textlink="">
      <xdr:nvSpPr>
        <xdr:cNvPr id="4" name="Object 87">
          <a:extLst>
            <a:ext uri="{63B3BB69-23CF-44E3-9099-C40C66FF867C}">
              <a14:compatExt xmlns:a14="http://schemas.microsoft.com/office/drawing/2010/main" spid="_x0000_s1079"/>
            </a:ext>
            <a:ext uri="{FF2B5EF4-FFF2-40B4-BE49-F238E27FC236}">
              <a16:creationId xmlns:a16="http://schemas.microsoft.com/office/drawing/2014/main" id="{A5246812-E895-4AE8-837C-9DC46F7226DC}"/>
            </a:ext>
          </a:extLst>
        </xdr:cNvPr>
        <xdr:cNvSpPr/>
      </xdr:nvSpPr>
      <xdr:spPr bwMode="auto">
        <a:xfrm>
          <a:off x="2336545" y="72227050"/>
          <a:ext cx="405765" cy="1093470"/>
        </a:xfrm>
        <a:prstGeom prst="rect">
          <a:avLst/>
        </a:prstGeom>
        <a:blipFill>
          <a:blip xmlns:r="http://schemas.openxmlformats.org/officeDocument/2006/relationships" r:embed="rId2">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1431377</xdr:colOff>
      <xdr:row>327</xdr:row>
      <xdr:rowOff>142875</xdr:rowOff>
    </xdr:from>
    <xdr:to>
      <xdr:col>2</xdr:col>
      <xdr:colOff>1945727</xdr:colOff>
      <xdr:row>330</xdr:row>
      <xdr:rowOff>323850</xdr:rowOff>
    </xdr:to>
    <xdr:sp macro="" textlink="">
      <xdr:nvSpPr>
        <xdr:cNvPr id="5" name="Object 93">
          <a:extLst>
            <a:ext uri="{63B3BB69-23CF-44E3-9099-C40C66FF867C}">
              <a14:compatExt xmlns:a14="http://schemas.microsoft.com/office/drawing/2010/main" spid="_x0000_s1085"/>
            </a:ext>
            <a:ext uri="{FF2B5EF4-FFF2-40B4-BE49-F238E27FC236}">
              <a16:creationId xmlns:a16="http://schemas.microsoft.com/office/drawing/2014/main" id="{1EDE8710-7046-4AF0-BCB3-E8FADD589A67}"/>
            </a:ext>
          </a:extLst>
        </xdr:cNvPr>
        <xdr:cNvSpPr/>
      </xdr:nvSpPr>
      <xdr:spPr bwMode="auto">
        <a:xfrm>
          <a:off x="2284817" y="69216270"/>
          <a:ext cx="518160" cy="1226820"/>
        </a:xfrm>
        <a:prstGeom prst="rect">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a:stretch>
        </a:blipFill>
      </xdr:spPr>
    </xdr:sp>
    <xdr:clientData/>
  </xdr:twoCellAnchor>
  <xdr:twoCellAnchor>
    <xdr:from>
      <xdr:col>2</xdr:col>
      <xdr:colOff>1333500</xdr:colOff>
      <xdr:row>340</xdr:row>
      <xdr:rowOff>9232</xdr:rowOff>
    </xdr:from>
    <xdr:to>
      <xdr:col>2</xdr:col>
      <xdr:colOff>1886830</xdr:colOff>
      <xdr:row>343</xdr:row>
      <xdr:rowOff>0</xdr:rowOff>
    </xdr:to>
    <xdr:sp macro="" textlink="">
      <xdr:nvSpPr>
        <xdr:cNvPr id="6" name="Object 3">
          <a:extLst>
            <a:ext uri="{63B3BB69-23CF-44E3-9099-C40C66FF867C}">
              <a14:compatExt xmlns:a14="http://schemas.microsoft.com/office/drawing/2010/main" spid="_x0000_s1080"/>
            </a:ext>
            <a:ext uri="{FF2B5EF4-FFF2-40B4-BE49-F238E27FC236}">
              <a16:creationId xmlns:a16="http://schemas.microsoft.com/office/drawing/2014/main" id="{E2211FEC-3CE9-4A56-8133-D4338FA29276}"/>
            </a:ext>
          </a:extLst>
        </xdr:cNvPr>
        <xdr:cNvSpPr/>
      </xdr:nvSpPr>
      <xdr:spPr bwMode="auto">
        <a:xfrm>
          <a:off x="2190750" y="73601287"/>
          <a:ext cx="549520" cy="1131863"/>
        </a:xfrm>
        <a:prstGeom prst="rect">
          <a:avLst/>
        </a:prstGeom>
        <a:blipFill>
          <a:blip xmlns:r="http://schemas.openxmlformats.org/officeDocument/2006/relationships" r:embed="rId4">
            <a:extLst>
              <a:ext uri="{28A0092B-C50C-407E-A947-70E740481C1C}">
                <a14:useLocalDpi xmlns:a14="http://schemas.microsoft.com/office/drawing/2010/main" val="0"/>
              </a:ext>
            </a:extLst>
          </a:blip>
          <a:srcRect/>
          <a:stretch>
            <a:fillRect/>
          </a:stretch>
        </a:blipFill>
      </xdr:spPr>
    </xdr:sp>
    <xdr:clientData/>
  </xdr:twoCellAnchor>
  <mc:AlternateContent xmlns:mc="http://schemas.openxmlformats.org/markup-compatibility/2006">
    <mc:Choice xmlns:a14="http://schemas.microsoft.com/office/drawing/2010/main" Requires="a14">
      <xdr:twoCellAnchor>
        <xdr:from>
          <xdr:col>2</xdr:col>
          <xdr:colOff>1352550</xdr:colOff>
          <xdr:row>344</xdr:row>
          <xdr:rowOff>200025</xdr:rowOff>
        </xdr:from>
        <xdr:to>
          <xdr:col>2</xdr:col>
          <xdr:colOff>1866900</xdr:colOff>
          <xdr:row>346</xdr:row>
          <xdr:rowOff>190500</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0800-000001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348</xdr:row>
          <xdr:rowOff>104775</xdr:rowOff>
        </xdr:from>
        <xdr:to>
          <xdr:col>2</xdr:col>
          <xdr:colOff>1847850</xdr:colOff>
          <xdr:row>350</xdr:row>
          <xdr:rowOff>304800</xdr:rowOff>
        </xdr:to>
        <xdr:sp macro="" textlink="">
          <xdr:nvSpPr>
            <xdr:cNvPr id="36866" name="Object 2" hidden="1">
              <a:extLst>
                <a:ext uri="{63B3BB69-23CF-44E3-9099-C40C66FF867C}">
                  <a14:compatExt spid="_x0000_s36866"/>
                </a:ext>
                <a:ext uri="{FF2B5EF4-FFF2-40B4-BE49-F238E27FC236}">
                  <a16:creationId xmlns:a16="http://schemas.microsoft.com/office/drawing/2014/main" id="{00000000-0008-0000-0800-000002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352</xdr:row>
          <xdr:rowOff>209550</xdr:rowOff>
        </xdr:from>
        <xdr:to>
          <xdr:col>2</xdr:col>
          <xdr:colOff>1790700</xdr:colOff>
          <xdr:row>354</xdr:row>
          <xdr:rowOff>209550</xdr:rowOff>
        </xdr:to>
        <xdr:sp macro="" textlink="">
          <xdr:nvSpPr>
            <xdr:cNvPr id="36867" name="Object 3" hidden="1">
              <a:extLst>
                <a:ext uri="{63B3BB69-23CF-44E3-9099-C40C66FF867C}">
                  <a14:compatExt spid="_x0000_s36867"/>
                </a:ext>
                <a:ext uri="{FF2B5EF4-FFF2-40B4-BE49-F238E27FC236}">
                  <a16:creationId xmlns:a16="http://schemas.microsoft.com/office/drawing/2014/main" id="{00000000-0008-0000-0800-000003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356</xdr:row>
          <xdr:rowOff>152400</xdr:rowOff>
        </xdr:from>
        <xdr:to>
          <xdr:col>2</xdr:col>
          <xdr:colOff>1847850</xdr:colOff>
          <xdr:row>358</xdr:row>
          <xdr:rowOff>209550</xdr:rowOff>
        </xdr:to>
        <xdr:sp macro="" textlink="">
          <xdr:nvSpPr>
            <xdr:cNvPr id="36868" name="Object 4" hidden="1">
              <a:extLst>
                <a:ext uri="{63B3BB69-23CF-44E3-9099-C40C66FF867C}">
                  <a14:compatExt spid="_x0000_s36868"/>
                </a:ext>
                <a:ext uri="{FF2B5EF4-FFF2-40B4-BE49-F238E27FC236}">
                  <a16:creationId xmlns:a16="http://schemas.microsoft.com/office/drawing/2014/main" id="{00000000-0008-0000-0800-0000049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1276350</xdr:colOff>
          <xdr:row>360</xdr:row>
          <xdr:rowOff>190500</xdr:rowOff>
        </xdr:from>
        <xdr:to>
          <xdr:col>2</xdr:col>
          <xdr:colOff>1847850</xdr:colOff>
          <xdr:row>362</xdr:row>
          <xdr:rowOff>142875</xdr:rowOff>
        </xdr:to>
        <xdr:sp macro="" textlink="">
          <xdr:nvSpPr>
            <xdr:cNvPr id="36869" name="Object 5" hidden="1">
              <a:extLst>
                <a:ext uri="{63B3BB69-23CF-44E3-9099-C40C66FF867C}">
                  <a14:compatExt spid="_x0000_s36869"/>
                </a:ext>
                <a:ext uri="{FF2B5EF4-FFF2-40B4-BE49-F238E27FC236}">
                  <a16:creationId xmlns:a16="http://schemas.microsoft.com/office/drawing/2014/main" id="{00000000-0008-0000-0800-000005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879284</xdr:colOff>
      <xdr:row>391</xdr:row>
      <xdr:rowOff>205735</xdr:rowOff>
    </xdr:from>
    <xdr:to>
      <xdr:col>2</xdr:col>
      <xdr:colOff>2076258</xdr:colOff>
      <xdr:row>391</xdr:row>
      <xdr:rowOff>589653</xdr:rowOff>
    </xdr:to>
    <xdr:pic>
      <xdr:nvPicPr>
        <xdr:cNvPr id="7" name="Grafik 44">
          <a:extLst>
            <a:ext uri="{FF2B5EF4-FFF2-40B4-BE49-F238E27FC236}">
              <a16:creationId xmlns:a16="http://schemas.microsoft.com/office/drawing/2014/main" id="{65601CD8-6DE2-4DE3-9FF1-F0E7FF31E40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36534" y="91840045"/>
          <a:ext cx="1196974" cy="380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1247775</xdr:colOff>
          <xdr:row>376</xdr:row>
          <xdr:rowOff>85725</xdr:rowOff>
        </xdr:from>
        <xdr:to>
          <xdr:col>2</xdr:col>
          <xdr:colOff>1781175</xdr:colOff>
          <xdr:row>377</xdr:row>
          <xdr:rowOff>285750</xdr:rowOff>
        </xdr:to>
        <xdr:sp macro="" textlink="">
          <xdr:nvSpPr>
            <xdr:cNvPr id="36870" name="Object 6" hidden="1">
              <a:extLst>
                <a:ext uri="{63B3BB69-23CF-44E3-9099-C40C66FF867C}">
                  <a14:compatExt spid="_x0000_s36870"/>
                </a:ext>
                <a:ext uri="{FF2B5EF4-FFF2-40B4-BE49-F238E27FC236}">
                  <a16:creationId xmlns:a16="http://schemas.microsoft.com/office/drawing/2014/main" id="{00000000-0008-0000-0800-000006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379</xdr:row>
          <xdr:rowOff>57150</xdr:rowOff>
        </xdr:from>
        <xdr:to>
          <xdr:col>2</xdr:col>
          <xdr:colOff>1771650</xdr:colOff>
          <xdr:row>380</xdr:row>
          <xdr:rowOff>371475</xdr:rowOff>
        </xdr:to>
        <xdr:sp macro="" textlink="">
          <xdr:nvSpPr>
            <xdr:cNvPr id="36871" name="Object 7" hidden="1">
              <a:extLst>
                <a:ext uri="{63B3BB69-23CF-44E3-9099-C40C66FF867C}">
                  <a14:compatExt spid="_x0000_s36871"/>
                </a:ext>
                <a:ext uri="{FF2B5EF4-FFF2-40B4-BE49-F238E27FC236}">
                  <a16:creationId xmlns:a16="http://schemas.microsoft.com/office/drawing/2014/main" id="{00000000-0008-0000-0800-000007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385</xdr:row>
          <xdr:rowOff>95250</xdr:rowOff>
        </xdr:from>
        <xdr:to>
          <xdr:col>2</xdr:col>
          <xdr:colOff>1771650</xdr:colOff>
          <xdr:row>385</xdr:row>
          <xdr:rowOff>609600</xdr:rowOff>
        </xdr:to>
        <xdr:sp macro="" textlink="">
          <xdr:nvSpPr>
            <xdr:cNvPr id="36872" name="Object 8" hidden="1">
              <a:extLst>
                <a:ext uri="{63B3BB69-23CF-44E3-9099-C40C66FF867C}">
                  <a14:compatExt spid="_x0000_s36872"/>
                </a:ext>
                <a:ext uri="{FF2B5EF4-FFF2-40B4-BE49-F238E27FC236}">
                  <a16:creationId xmlns:a16="http://schemas.microsoft.com/office/drawing/2014/main" id="{00000000-0008-0000-0800-000008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1219200</xdr:colOff>
          <xdr:row>387</xdr:row>
          <xdr:rowOff>133350</xdr:rowOff>
        </xdr:from>
        <xdr:to>
          <xdr:col>2</xdr:col>
          <xdr:colOff>1743075</xdr:colOff>
          <xdr:row>387</xdr:row>
          <xdr:rowOff>742950</xdr:rowOff>
        </xdr:to>
        <xdr:sp macro="" textlink="">
          <xdr:nvSpPr>
            <xdr:cNvPr id="36873" name="Object 9" hidden="1">
              <a:extLst>
                <a:ext uri="{63B3BB69-23CF-44E3-9099-C40C66FF867C}">
                  <a14:compatExt spid="_x0000_s36873"/>
                </a:ext>
                <a:ext uri="{FF2B5EF4-FFF2-40B4-BE49-F238E27FC236}">
                  <a16:creationId xmlns:a16="http://schemas.microsoft.com/office/drawing/2014/main" id="{00000000-0008-0000-0800-000009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1238250</xdr:colOff>
          <xdr:row>382</xdr:row>
          <xdr:rowOff>85725</xdr:rowOff>
        </xdr:from>
        <xdr:to>
          <xdr:col>2</xdr:col>
          <xdr:colOff>1733550</xdr:colOff>
          <xdr:row>383</xdr:row>
          <xdr:rowOff>285750</xdr:rowOff>
        </xdr:to>
        <xdr:sp macro="" textlink="">
          <xdr:nvSpPr>
            <xdr:cNvPr id="36874" name="Object 10" hidden="1">
              <a:extLst>
                <a:ext uri="{63B3BB69-23CF-44E3-9099-C40C66FF867C}">
                  <a14:compatExt spid="_x0000_s36874"/>
                </a:ext>
                <a:ext uri="{FF2B5EF4-FFF2-40B4-BE49-F238E27FC236}">
                  <a16:creationId xmlns:a16="http://schemas.microsoft.com/office/drawing/2014/main" id="{00000000-0008-0000-0800-00000A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1295400</xdr:colOff>
          <xdr:row>364</xdr:row>
          <xdr:rowOff>9525</xdr:rowOff>
        </xdr:from>
        <xdr:to>
          <xdr:col>2</xdr:col>
          <xdr:colOff>1771650</xdr:colOff>
          <xdr:row>365</xdr:row>
          <xdr:rowOff>190500</xdr:rowOff>
        </xdr:to>
        <xdr:sp macro="" textlink="">
          <xdr:nvSpPr>
            <xdr:cNvPr id="36875" name="Object 11" hidden="1">
              <a:extLst>
                <a:ext uri="{63B3BB69-23CF-44E3-9099-C40C66FF867C}">
                  <a14:compatExt spid="_x0000_s36875"/>
                </a:ext>
                <a:ext uri="{FF2B5EF4-FFF2-40B4-BE49-F238E27FC236}">
                  <a16:creationId xmlns:a16="http://schemas.microsoft.com/office/drawing/2014/main" id="{00000000-0008-0000-0800-00000B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1285875</xdr:colOff>
          <xdr:row>365</xdr:row>
          <xdr:rowOff>180975</xdr:rowOff>
        </xdr:from>
        <xdr:to>
          <xdr:col>2</xdr:col>
          <xdr:colOff>1781175</xdr:colOff>
          <xdr:row>366</xdr:row>
          <xdr:rowOff>390525</xdr:rowOff>
        </xdr:to>
        <xdr:sp macro="" textlink="">
          <xdr:nvSpPr>
            <xdr:cNvPr id="36876" name="Object 12" hidden="1">
              <a:extLst>
                <a:ext uri="{63B3BB69-23CF-44E3-9099-C40C66FF867C}">
                  <a14:compatExt spid="_x0000_s36876"/>
                </a:ext>
                <a:ext uri="{FF2B5EF4-FFF2-40B4-BE49-F238E27FC236}">
                  <a16:creationId xmlns:a16="http://schemas.microsoft.com/office/drawing/2014/main" id="{00000000-0008-0000-0800-00000C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368</xdr:row>
          <xdr:rowOff>85725</xdr:rowOff>
        </xdr:from>
        <xdr:to>
          <xdr:col>2</xdr:col>
          <xdr:colOff>1819275</xdr:colOff>
          <xdr:row>370</xdr:row>
          <xdr:rowOff>247650</xdr:rowOff>
        </xdr:to>
        <xdr:sp macro="" textlink="">
          <xdr:nvSpPr>
            <xdr:cNvPr id="36877" name="Object 13" hidden="1">
              <a:extLst>
                <a:ext uri="{63B3BB69-23CF-44E3-9099-C40C66FF867C}">
                  <a14:compatExt spid="_x0000_s36877"/>
                </a:ext>
                <a:ext uri="{FF2B5EF4-FFF2-40B4-BE49-F238E27FC236}">
                  <a16:creationId xmlns:a16="http://schemas.microsoft.com/office/drawing/2014/main" id="{00000000-0008-0000-0800-00000D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1247775</xdr:colOff>
          <xdr:row>372</xdr:row>
          <xdr:rowOff>114300</xdr:rowOff>
        </xdr:from>
        <xdr:to>
          <xdr:col>2</xdr:col>
          <xdr:colOff>1819275</xdr:colOff>
          <xdr:row>374</xdr:row>
          <xdr:rowOff>38100</xdr:rowOff>
        </xdr:to>
        <xdr:sp macro="" textlink="">
          <xdr:nvSpPr>
            <xdr:cNvPr id="36878" name="Object 14" hidden="1">
              <a:extLst>
                <a:ext uri="{63B3BB69-23CF-44E3-9099-C40C66FF867C}">
                  <a14:compatExt spid="_x0000_s36878"/>
                </a:ext>
                <a:ext uri="{FF2B5EF4-FFF2-40B4-BE49-F238E27FC236}">
                  <a16:creationId xmlns:a16="http://schemas.microsoft.com/office/drawing/2014/main" id="{00000000-0008-0000-0800-00000E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1266825</xdr:colOff>
          <xdr:row>389</xdr:row>
          <xdr:rowOff>104775</xdr:rowOff>
        </xdr:from>
        <xdr:to>
          <xdr:col>2</xdr:col>
          <xdr:colOff>1676400</xdr:colOff>
          <xdr:row>389</xdr:row>
          <xdr:rowOff>666750</xdr:rowOff>
        </xdr:to>
        <xdr:sp macro="" textlink="">
          <xdr:nvSpPr>
            <xdr:cNvPr id="36879" name="Object 15" hidden="1">
              <a:extLst>
                <a:ext uri="{63B3BB69-23CF-44E3-9099-C40C66FF867C}">
                  <a14:compatExt spid="_x0000_s36879"/>
                </a:ext>
                <a:ext uri="{FF2B5EF4-FFF2-40B4-BE49-F238E27FC236}">
                  <a16:creationId xmlns:a16="http://schemas.microsoft.com/office/drawing/2014/main" id="{00000000-0008-0000-0800-00000F9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864577</xdr:colOff>
      <xdr:row>404</xdr:row>
      <xdr:rowOff>74359</xdr:rowOff>
    </xdr:from>
    <xdr:ext cx="899948" cy="435114"/>
    <xdr:pic>
      <xdr:nvPicPr>
        <xdr:cNvPr id="8" name="Grafik 7" descr="Ein Bild, das Text, Kreis, Grafiken, Screenshot enthält.&#10;&#10;Automatisch generierte Beschreibung">
          <a:extLst>
            <a:ext uri="{FF2B5EF4-FFF2-40B4-BE49-F238E27FC236}">
              <a16:creationId xmlns:a16="http://schemas.microsoft.com/office/drawing/2014/main" id="{118A3C59-C8C1-4F4F-8142-F5AC17383F7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8017" y="94657609"/>
          <a:ext cx="899948" cy="435114"/>
        </a:xfrm>
        <a:prstGeom prst="rect">
          <a:avLst/>
        </a:prstGeom>
      </xdr:spPr>
    </xdr:pic>
    <xdr:clientData/>
  </xdr:oneCellAnchor>
  <xdr:twoCellAnchor>
    <xdr:from>
      <xdr:col>4</xdr:col>
      <xdr:colOff>320206</xdr:colOff>
      <xdr:row>400</xdr:row>
      <xdr:rowOff>20123</xdr:rowOff>
    </xdr:from>
    <xdr:to>
      <xdr:col>6</xdr:col>
      <xdr:colOff>175218</xdr:colOff>
      <xdr:row>408</xdr:row>
      <xdr:rowOff>53627</xdr:rowOff>
    </xdr:to>
    <xdr:grpSp>
      <xdr:nvGrpSpPr>
        <xdr:cNvPr id="9" name="Gruppieren 8">
          <a:extLst>
            <a:ext uri="{FF2B5EF4-FFF2-40B4-BE49-F238E27FC236}">
              <a16:creationId xmlns:a16="http://schemas.microsoft.com/office/drawing/2014/main" id="{452BE41E-869C-4016-8F68-B5BEA4674E3C}"/>
            </a:ext>
          </a:extLst>
        </xdr:cNvPr>
        <xdr:cNvGrpSpPr/>
      </xdr:nvGrpSpPr>
      <xdr:grpSpPr>
        <a:xfrm>
          <a:off x="4396906" y="92898398"/>
          <a:ext cx="1093262" cy="1328904"/>
          <a:chOff x="3622900" y="114345651"/>
          <a:chExt cx="1291089" cy="1580851"/>
        </a:xfrm>
      </xdr:grpSpPr>
      <xdr:pic>
        <xdr:nvPicPr>
          <xdr:cNvPr id="10" name="Grafik 9">
            <a:extLst>
              <a:ext uri="{FF2B5EF4-FFF2-40B4-BE49-F238E27FC236}">
                <a16:creationId xmlns:a16="http://schemas.microsoft.com/office/drawing/2014/main" id="{EBDCEC0F-C982-1C9A-E305-717337F596F6}"/>
              </a:ext>
            </a:extLst>
          </xdr:cNvPr>
          <xdr:cNvPicPr>
            <a:picLocks noChangeAspect="1"/>
          </xdr:cNvPicPr>
        </xdr:nvPicPr>
        <xdr:blipFill>
          <a:blip xmlns:r="http://schemas.openxmlformats.org/officeDocument/2006/relationships" r:embed="rId7">
            <a:alphaModFix amt="36000"/>
          </a:blip>
          <a:stretch>
            <a:fillRect/>
          </a:stretch>
        </xdr:blipFill>
        <xdr:spPr>
          <a:xfrm>
            <a:off x="3622900" y="114798756"/>
            <a:ext cx="925065" cy="1127746"/>
          </a:xfrm>
          <a:prstGeom prst="rect">
            <a:avLst/>
          </a:prstGeom>
        </xdr:spPr>
      </xdr:pic>
      <xdr:cxnSp macro="">
        <xdr:nvCxnSpPr>
          <xdr:cNvPr id="11" name="Gerade Verbindung mit Pfeil 10">
            <a:extLst>
              <a:ext uri="{FF2B5EF4-FFF2-40B4-BE49-F238E27FC236}">
                <a16:creationId xmlns:a16="http://schemas.microsoft.com/office/drawing/2014/main" id="{D9D84251-AE41-4090-DE3E-B12191E71C63}"/>
              </a:ext>
            </a:extLst>
          </xdr:cNvPr>
          <xdr:cNvCxnSpPr/>
        </xdr:nvCxnSpPr>
        <xdr:spPr bwMode="auto">
          <a:xfrm flipV="1">
            <a:off x="3703222" y="114633753"/>
            <a:ext cx="764433" cy="1027"/>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2" name="Textfeld 11">
            <a:extLst>
              <a:ext uri="{FF2B5EF4-FFF2-40B4-BE49-F238E27FC236}">
                <a16:creationId xmlns:a16="http://schemas.microsoft.com/office/drawing/2014/main" id="{B170BE80-9352-7535-5ED4-7B7A731B388C}"/>
              </a:ext>
            </a:extLst>
          </xdr:cNvPr>
          <xdr:cNvSpPr txBox="1"/>
        </xdr:nvSpPr>
        <xdr:spPr>
          <a:xfrm>
            <a:off x="3846097" y="114345651"/>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cxnSp macro="">
        <xdr:nvCxnSpPr>
          <xdr:cNvPr id="13" name="Gerade Verbindung mit Pfeil 12">
            <a:extLst>
              <a:ext uri="{FF2B5EF4-FFF2-40B4-BE49-F238E27FC236}">
                <a16:creationId xmlns:a16="http://schemas.microsoft.com/office/drawing/2014/main" id="{D9A40D28-0BFC-DD74-9CF0-BD7CABBF7ADE}"/>
              </a:ext>
            </a:extLst>
          </xdr:cNvPr>
          <xdr:cNvCxnSpPr/>
        </xdr:nvCxnSpPr>
        <xdr:spPr bwMode="auto">
          <a:xfrm flipV="1">
            <a:off x="4625310" y="115051641"/>
            <a:ext cx="6569" cy="868114"/>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4" name="Textfeld 13">
            <a:extLst>
              <a:ext uri="{FF2B5EF4-FFF2-40B4-BE49-F238E27FC236}">
                <a16:creationId xmlns:a16="http://schemas.microsoft.com/office/drawing/2014/main" id="{F1784F02-76B8-99F7-EBE0-334BD3CBE212}"/>
              </a:ext>
            </a:extLst>
          </xdr:cNvPr>
          <xdr:cNvSpPr txBox="1"/>
        </xdr:nvSpPr>
        <xdr:spPr>
          <a:xfrm rot="16200000">
            <a:off x="4480055" y="115349996"/>
            <a:ext cx="6033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100</a:t>
            </a:r>
            <a:r>
              <a:rPr lang="de-CH" sz="1100" baseline="0"/>
              <a:t> cm</a:t>
            </a:r>
            <a:endParaRPr lang="de-CH" sz="1100"/>
          </a:p>
        </xdr:txBody>
      </xdr:sp>
    </xdr:grpSp>
    <xdr:clientData/>
  </xdr:twoCellAnchor>
  <xdr:twoCellAnchor editAs="oneCell">
    <xdr:from>
      <xdr:col>2</xdr:col>
      <xdr:colOff>1518912</xdr:colOff>
      <xdr:row>430</xdr:row>
      <xdr:rowOff>38340</xdr:rowOff>
    </xdr:from>
    <xdr:to>
      <xdr:col>2</xdr:col>
      <xdr:colOff>1959894</xdr:colOff>
      <xdr:row>430</xdr:row>
      <xdr:rowOff>396888</xdr:rowOff>
    </xdr:to>
    <xdr:pic>
      <xdr:nvPicPr>
        <xdr:cNvPr id="15" name="Grafik 1">
          <a:extLst>
            <a:ext uri="{FF2B5EF4-FFF2-40B4-BE49-F238E27FC236}">
              <a16:creationId xmlns:a16="http://schemas.microsoft.com/office/drawing/2014/main" id="{6F4AB2F4-4FA9-4E3B-BBE4-0560C969CFB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74257" y="99041190"/>
          <a:ext cx="442887" cy="35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1003789</xdr:colOff>
      <xdr:row>423</xdr:row>
      <xdr:rowOff>4030</xdr:rowOff>
    </xdr:from>
    <xdr:ext cx="485775" cy="505293"/>
    <xdr:pic>
      <xdr:nvPicPr>
        <xdr:cNvPr id="16" name="Grafik 3">
          <a:extLst>
            <a:ext uri="{FF2B5EF4-FFF2-40B4-BE49-F238E27FC236}">
              <a16:creationId xmlns:a16="http://schemas.microsoft.com/office/drawing/2014/main" id="{401F45D3-5FC5-4A76-B77E-4E3DE8DB4D7C}"/>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64849" y="97846735"/>
          <a:ext cx="485775" cy="50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1541951</xdr:colOff>
      <xdr:row>423</xdr:row>
      <xdr:rowOff>12366</xdr:rowOff>
    </xdr:from>
    <xdr:ext cx="476250" cy="491004"/>
    <xdr:pic>
      <xdr:nvPicPr>
        <xdr:cNvPr id="17" name="Grafik 16" descr="Ein Bild, das Text, Lampe, Grafiken, Kreis enthält.&#10;&#10;Automatisch generierte Beschreibung">
          <a:extLst>
            <a:ext uri="{FF2B5EF4-FFF2-40B4-BE49-F238E27FC236}">
              <a16:creationId xmlns:a16="http://schemas.microsoft.com/office/drawing/2014/main" id="{FE813176-D733-4561-BBDC-4722EB728C5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3011" y="97856976"/>
          <a:ext cx="476250" cy="491004"/>
        </a:xfrm>
        <a:prstGeom prst="rect">
          <a:avLst/>
        </a:prstGeom>
      </xdr:spPr>
    </xdr:pic>
    <xdr:clientData/>
  </xdr:oneCellAnchor>
  <xdr:twoCellAnchor>
    <xdr:from>
      <xdr:col>4</xdr:col>
      <xdr:colOff>401199</xdr:colOff>
      <xdr:row>419</xdr:row>
      <xdr:rowOff>58909</xdr:rowOff>
    </xdr:from>
    <xdr:to>
      <xdr:col>6</xdr:col>
      <xdr:colOff>1606</xdr:colOff>
      <xdr:row>426</xdr:row>
      <xdr:rowOff>164686</xdr:rowOff>
    </xdr:to>
    <xdr:grpSp>
      <xdr:nvGrpSpPr>
        <xdr:cNvPr id="18" name="Gruppieren 17">
          <a:extLst>
            <a:ext uri="{FF2B5EF4-FFF2-40B4-BE49-F238E27FC236}">
              <a16:creationId xmlns:a16="http://schemas.microsoft.com/office/drawing/2014/main" id="{7D1C9A80-DCF4-48E4-AA31-5D9AC05A11C2}"/>
            </a:ext>
          </a:extLst>
        </xdr:cNvPr>
        <xdr:cNvGrpSpPr/>
      </xdr:nvGrpSpPr>
      <xdr:grpSpPr>
        <a:xfrm>
          <a:off x="4477899" y="96013759"/>
          <a:ext cx="838657" cy="1239252"/>
          <a:chOff x="3250440" y="118298909"/>
          <a:chExt cx="867086" cy="1351353"/>
        </a:xfrm>
      </xdr:grpSpPr>
      <xdr:pic>
        <xdr:nvPicPr>
          <xdr:cNvPr id="19" name="Grafik 18">
            <a:extLst>
              <a:ext uri="{FF2B5EF4-FFF2-40B4-BE49-F238E27FC236}">
                <a16:creationId xmlns:a16="http://schemas.microsoft.com/office/drawing/2014/main" id="{78E08329-43DD-6FB9-647E-8D899B27F9B3}"/>
              </a:ext>
            </a:extLst>
          </xdr:cNvPr>
          <xdr:cNvPicPr>
            <a:picLocks noChangeAspect="1"/>
          </xdr:cNvPicPr>
        </xdr:nvPicPr>
        <xdr:blipFill>
          <a:blip xmlns:r="http://schemas.openxmlformats.org/officeDocument/2006/relationships" r:embed="rId11">
            <a:alphaModFix amt="37000"/>
          </a:blip>
          <a:stretch>
            <a:fillRect/>
          </a:stretch>
        </xdr:blipFill>
        <xdr:spPr>
          <a:xfrm>
            <a:off x="3250440" y="118795361"/>
            <a:ext cx="867086" cy="854901"/>
          </a:xfrm>
          <a:prstGeom prst="rect">
            <a:avLst/>
          </a:prstGeom>
        </xdr:spPr>
      </xdr:pic>
      <xdr:cxnSp macro="">
        <xdr:nvCxnSpPr>
          <xdr:cNvPr id="20" name="Gerade Verbindung mit Pfeil 19">
            <a:extLst>
              <a:ext uri="{FF2B5EF4-FFF2-40B4-BE49-F238E27FC236}">
                <a16:creationId xmlns:a16="http://schemas.microsoft.com/office/drawing/2014/main" id="{79F1A4B7-EE96-2DD4-ADC9-3B8A71716C9A}"/>
              </a:ext>
            </a:extLst>
          </xdr:cNvPr>
          <xdr:cNvCxnSpPr/>
        </xdr:nvCxnSpPr>
        <xdr:spPr bwMode="auto">
          <a:xfrm flipV="1">
            <a:off x="3262345" y="118574703"/>
            <a:ext cx="823702" cy="11906"/>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Textfeld 20">
            <a:extLst>
              <a:ext uri="{FF2B5EF4-FFF2-40B4-BE49-F238E27FC236}">
                <a16:creationId xmlns:a16="http://schemas.microsoft.com/office/drawing/2014/main" id="{AC13C2EA-E851-B474-A25E-584E87D262F6}"/>
              </a:ext>
            </a:extLst>
          </xdr:cNvPr>
          <xdr:cNvSpPr txBox="1"/>
        </xdr:nvSpPr>
        <xdr:spPr>
          <a:xfrm>
            <a:off x="3409679" y="118298909"/>
            <a:ext cx="5318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60</a:t>
            </a:r>
            <a:r>
              <a:rPr lang="de-CH" sz="1100" baseline="0"/>
              <a:t> cm</a:t>
            </a:r>
            <a:endParaRPr lang="de-CH" sz="1100"/>
          </a:p>
        </xdr:txBody>
      </xdr:sp>
    </xdr:grpSp>
    <xdr:clientData/>
  </xdr:twoCellAnchor>
  <xdr:twoCellAnchor editAs="oneCell">
    <xdr:from>
      <xdr:col>2</xdr:col>
      <xdr:colOff>1523714</xdr:colOff>
      <xdr:row>431</xdr:row>
      <xdr:rowOff>45048</xdr:rowOff>
    </xdr:from>
    <xdr:to>
      <xdr:col>2</xdr:col>
      <xdr:colOff>1962791</xdr:colOff>
      <xdr:row>431</xdr:row>
      <xdr:rowOff>399786</xdr:rowOff>
    </xdr:to>
    <xdr:pic>
      <xdr:nvPicPr>
        <xdr:cNvPr id="22" name="Grafik 21">
          <a:extLst>
            <a:ext uri="{FF2B5EF4-FFF2-40B4-BE49-F238E27FC236}">
              <a16:creationId xmlns:a16="http://schemas.microsoft.com/office/drawing/2014/main" id="{52E840FE-3C39-4B0C-A71C-67B5991FD4F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380964" y="99487953"/>
          <a:ext cx="439077" cy="352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Kanton Bern">
      <a:dk1>
        <a:sysClr val="windowText" lastClr="000000"/>
      </a:dk1>
      <a:lt1>
        <a:sysClr val="window" lastClr="FFFFFF"/>
      </a:lt1>
      <a:dk2>
        <a:srgbClr val="63737B"/>
      </a:dk2>
      <a:lt2>
        <a:srgbClr val="B1B9BD"/>
      </a:lt2>
      <a:accent1>
        <a:srgbClr val="3C505A"/>
      </a:accent1>
      <a:accent2>
        <a:srgbClr val="96D7F0"/>
      </a:accent2>
      <a:accent3>
        <a:srgbClr val="A0C7A0"/>
      </a:accent3>
      <a:accent4>
        <a:srgbClr val="E1D2C6"/>
      </a:accent4>
      <a:accent5>
        <a:srgbClr val="644B41"/>
      </a:accent5>
      <a:accent6>
        <a:srgbClr val="EA161F"/>
      </a:accent6>
      <a:hlink>
        <a:srgbClr val="000000"/>
      </a:hlink>
      <a:folHlink>
        <a:srgbClr val="00000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109.bin"/><Relationship Id="rId18" Type="http://schemas.openxmlformats.org/officeDocument/2006/relationships/image" Target="../media/image7.wmf"/><Relationship Id="rId26" Type="http://schemas.openxmlformats.org/officeDocument/2006/relationships/oleObject" Target="../embeddings/oleObject116.bin"/><Relationship Id="rId3" Type="http://schemas.openxmlformats.org/officeDocument/2006/relationships/printerSettings" Target="../printerSettings/printerSettings10.bin"/><Relationship Id="rId21" Type="http://schemas.openxmlformats.org/officeDocument/2006/relationships/oleObject" Target="../embeddings/oleObject113.bin"/><Relationship Id="rId34" Type="http://schemas.openxmlformats.org/officeDocument/2006/relationships/oleObject" Target="../embeddings/oleObject120.bin"/><Relationship Id="rId7" Type="http://schemas.openxmlformats.org/officeDocument/2006/relationships/oleObject" Target="../embeddings/oleObject106.bin"/><Relationship Id="rId12" Type="http://schemas.openxmlformats.org/officeDocument/2006/relationships/image" Target="../media/image4.wmf"/><Relationship Id="rId17" Type="http://schemas.openxmlformats.org/officeDocument/2006/relationships/oleObject" Target="../embeddings/oleObject111.bin"/><Relationship Id="rId25" Type="http://schemas.openxmlformats.org/officeDocument/2006/relationships/oleObject" Target="../embeddings/oleObject115.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18.vml"/><Relationship Id="rId11" Type="http://schemas.openxmlformats.org/officeDocument/2006/relationships/oleObject" Target="../embeddings/oleObject108.bin"/><Relationship Id="rId24" Type="http://schemas.openxmlformats.org/officeDocument/2006/relationships/image" Target="../media/image10.wmf"/><Relationship Id="rId32" Type="http://schemas.openxmlformats.org/officeDocument/2006/relationships/oleObject" Target="../embeddings/oleObject119.bin"/><Relationship Id="rId5" Type="http://schemas.openxmlformats.org/officeDocument/2006/relationships/vmlDrawing" Target="../drawings/vmlDrawing17.vml"/><Relationship Id="rId15" Type="http://schemas.openxmlformats.org/officeDocument/2006/relationships/oleObject" Target="../embeddings/oleObject110.bin"/><Relationship Id="rId23" Type="http://schemas.openxmlformats.org/officeDocument/2006/relationships/oleObject" Target="../embeddings/oleObject114.bin"/><Relationship Id="rId28" Type="http://schemas.openxmlformats.org/officeDocument/2006/relationships/oleObject" Target="../embeddings/oleObject117.bin"/><Relationship Id="rId10" Type="http://schemas.openxmlformats.org/officeDocument/2006/relationships/image" Target="../media/image3.wmf"/><Relationship Id="rId19" Type="http://schemas.openxmlformats.org/officeDocument/2006/relationships/oleObject" Target="../embeddings/oleObject112.bin"/><Relationship Id="rId31" Type="http://schemas.openxmlformats.org/officeDocument/2006/relationships/image" Target="../media/image13.wmf"/><Relationship Id="rId4" Type="http://schemas.openxmlformats.org/officeDocument/2006/relationships/drawing" Target="../drawings/drawing10.xml"/><Relationship Id="rId9" Type="http://schemas.openxmlformats.org/officeDocument/2006/relationships/oleObject" Target="../embeddings/oleObject107.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118.bin"/><Relationship Id="rId35" Type="http://schemas.openxmlformats.org/officeDocument/2006/relationships/image" Target="../media/image15.wmf"/></Relationships>
</file>

<file path=xl/worksheets/_rels/sheet11.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124.bin"/><Relationship Id="rId18" Type="http://schemas.openxmlformats.org/officeDocument/2006/relationships/image" Target="../media/image7.wmf"/><Relationship Id="rId26" Type="http://schemas.openxmlformats.org/officeDocument/2006/relationships/oleObject" Target="../embeddings/oleObject131.bin"/><Relationship Id="rId3" Type="http://schemas.openxmlformats.org/officeDocument/2006/relationships/printerSettings" Target="../printerSettings/printerSettings11.bin"/><Relationship Id="rId21" Type="http://schemas.openxmlformats.org/officeDocument/2006/relationships/oleObject" Target="../embeddings/oleObject128.bin"/><Relationship Id="rId34" Type="http://schemas.openxmlformats.org/officeDocument/2006/relationships/oleObject" Target="../embeddings/oleObject135.bin"/><Relationship Id="rId7" Type="http://schemas.openxmlformats.org/officeDocument/2006/relationships/oleObject" Target="../embeddings/oleObject121.bin"/><Relationship Id="rId12" Type="http://schemas.openxmlformats.org/officeDocument/2006/relationships/image" Target="../media/image4.wmf"/><Relationship Id="rId17" Type="http://schemas.openxmlformats.org/officeDocument/2006/relationships/oleObject" Target="../embeddings/oleObject126.bin"/><Relationship Id="rId25" Type="http://schemas.openxmlformats.org/officeDocument/2006/relationships/oleObject" Target="../embeddings/oleObject130.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20.vml"/><Relationship Id="rId11" Type="http://schemas.openxmlformats.org/officeDocument/2006/relationships/oleObject" Target="../embeddings/oleObject123.bin"/><Relationship Id="rId24" Type="http://schemas.openxmlformats.org/officeDocument/2006/relationships/image" Target="../media/image10.wmf"/><Relationship Id="rId32" Type="http://schemas.openxmlformats.org/officeDocument/2006/relationships/oleObject" Target="../embeddings/oleObject134.bin"/><Relationship Id="rId5" Type="http://schemas.openxmlformats.org/officeDocument/2006/relationships/vmlDrawing" Target="../drawings/vmlDrawing19.vml"/><Relationship Id="rId15" Type="http://schemas.openxmlformats.org/officeDocument/2006/relationships/oleObject" Target="../embeddings/oleObject125.bin"/><Relationship Id="rId23" Type="http://schemas.openxmlformats.org/officeDocument/2006/relationships/oleObject" Target="../embeddings/oleObject129.bin"/><Relationship Id="rId28" Type="http://schemas.openxmlformats.org/officeDocument/2006/relationships/oleObject" Target="../embeddings/oleObject132.bin"/><Relationship Id="rId10" Type="http://schemas.openxmlformats.org/officeDocument/2006/relationships/image" Target="../media/image3.wmf"/><Relationship Id="rId19" Type="http://schemas.openxmlformats.org/officeDocument/2006/relationships/oleObject" Target="../embeddings/oleObject127.bin"/><Relationship Id="rId31" Type="http://schemas.openxmlformats.org/officeDocument/2006/relationships/image" Target="../media/image13.wmf"/><Relationship Id="rId4" Type="http://schemas.openxmlformats.org/officeDocument/2006/relationships/drawing" Target="../drawings/drawing11.xml"/><Relationship Id="rId9" Type="http://schemas.openxmlformats.org/officeDocument/2006/relationships/oleObject" Target="../embeddings/oleObject122.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133.bin"/><Relationship Id="rId35" Type="http://schemas.openxmlformats.org/officeDocument/2006/relationships/image" Target="../media/image15.wmf"/></Relationships>
</file>

<file path=xl/worksheets/_rels/sheet12.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139.bin"/><Relationship Id="rId18" Type="http://schemas.openxmlformats.org/officeDocument/2006/relationships/image" Target="../media/image7.wmf"/><Relationship Id="rId26" Type="http://schemas.openxmlformats.org/officeDocument/2006/relationships/oleObject" Target="../embeddings/oleObject146.bin"/><Relationship Id="rId3" Type="http://schemas.openxmlformats.org/officeDocument/2006/relationships/printerSettings" Target="../printerSettings/printerSettings12.bin"/><Relationship Id="rId21" Type="http://schemas.openxmlformats.org/officeDocument/2006/relationships/oleObject" Target="../embeddings/oleObject143.bin"/><Relationship Id="rId34" Type="http://schemas.openxmlformats.org/officeDocument/2006/relationships/oleObject" Target="../embeddings/oleObject150.bin"/><Relationship Id="rId7" Type="http://schemas.openxmlformats.org/officeDocument/2006/relationships/oleObject" Target="../embeddings/oleObject136.bin"/><Relationship Id="rId12" Type="http://schemas.openxmlformats.org/officeDocument/2006/relationships/image" Target="../media/image4.wmf"/><Relationship Id="rId17" Type="http://schemas.openxmlformats.org/officeDocument/2006/relationships/oleObject" Target="../embeddings/oleObject141.bin"/><Relationship Id="rId25" Type="http://schemas.openxmlformats.org/officeDocument/2006/relationships/oleObject" Target="../embeddings/oleObject145.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22.vml"/><Relationship Id="rId11" Type="http://schemas.openxmlformats.org/officeDocument/2006/relationships/oleObject" Target="../embeddings/oleObject138.bin"/><Relationship Id="rId24" Type="http://schemas.openxmlformats.org/officeDocument/2006/relationships/image" Target="../media/image10.wmf"/><Relationship Id="rId32" Type="http://schemas.openxmlformats.org/officeDocument/2006/relationships/oleObject" Target="../embeddings/oleObject149.bin"/><Relationship Id="rId5" Type="http://schemas.openxmlformats.org/officeDocument/2006/relationships/vmlDrawing" Target="../drawings/vmlDrawing21.vml"/><Relationship Id="rId15" Type="http://schemas.openxmlformats.org/officeDocument/2006/relationships/oleObject" Target="../embeddings/oleObject140.bin"/><Relationship Id="rId23" Type="http://schemas.openxmlformats.org/officeDocument/2006/relationships/oleObject" Target="../embeddings/oleObject144.bin"/><Relationship Id="rId28" Type="http://schemas.openxmlformats.org/officeDocument/2006/relationships/oleObject" Target="../embeddings/oleObject147.bin"/><Relationship Id="rId10" Type="http://schemas.openxmlformats.org/officeDocument/2006/relationships/image" Target="../media/image3.wmf"/><Relationship Id="rId19" Type="http://schemas.openxmlformats.org/officeDocument/2006/relationships/oleObject" Target="../embeddings/oleObject142.bin"/><Relationship Id="rId31" Type="http://schemas.openxmlformats.org/officeDocument/2006/relationships/image" Target="../media/image13.wmf"/><Relationship Id="rId4" Type="http://schemas.openxmlformats.org/officeDocument/2006/relationships/drawing" Target="../drawings/drawing12.xml"/><Relationship Id="rId9" Type="http://schemas.openxmlformats.org/officeDocument/2006/relationships/oleObject" Target="../embeddings/oleObject137.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148.bin"/><Relationship Id="rId35" Type="http://schemas.openxmlformats.org/officeDocument/2006/relationships/image" Target="../media/image15.wmf"/></Relationships>
</file>

<file path=xl/worksheets/_rels/sheet13.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154.bin"/><Relationship Id="rId18" Type="http://schemas.openxmlformats.org/officeDocument/2006/relationships/image" Target="../media/image7.wmf"/><Relationship Id="rId26" Type="http://schemas.openxmlformats.org/officeDocument/2006/relationships/oleObject" Target="../embeddings/oleObject161.bin"/><Relationship Id="rId3" Type="http://schemas.openxmlformats.org/officeDocument/2006/relationships/printerSettings" Target="../printerSettings/printerSettings13.bin"/><Relationship Id="rId21" Type="http://schemas.openxmlformats.org/officeDocument/2006/relationships/oleObject" Target="../embeddings/oleObject158.bin"/><Relationship Id="rId34" Type="http://schemas.openxmlformats.org/officeDocument/2006/relationships/oleObject" Target="../embeddings/oleObject165.bin"/><Relationship Id="rId7" Type="http://schemas.openxmlformats.org/officeDocument/2006/relationships/oleObject" Target="../embeddings/oleObject151.bin"/><Relationship Id="rId12" Type="http://schemas.openxmlformats.org/officeDocument/2006/relationships/image" Target="../media/image4.wmf"/><Relationship Id="rId17" Type="http://schemas.openxmlformats.org/officeDocument/2006/relationships/oleObject" Target="../embeddings/oleObject156.bin"/><Relationship Id="rId25" Type="http://schemas.openxmlformats.org/officeDocument/2006/relationships/oleObject" Target="../embeddings/oleObject160.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24.vml"/><Relationship Id="rId11" Type="http://schemas.openxmlformats.org/officeDocument/2006/relationships/oleObject" Target="../embeddings/oleObject153.bin"/><Relationship Id="rId24" Type="http://schemas.openxmlformats.org/officeDocument/2006/relationships/image" Target="../media/image10.wmf"/><Relationship Id="rId32" Type="http://schemas.openxmlformats.org/officeDocument/2006/relationships/oleObject" Target="../embeddings/oleObject164.bin"/><Relationship Id="rId5" Type="http://schemas.openxmlformats.org/officeDocument/2006/relationships/vmlDrawing" Target="../drawings/vmlDrawing23.vml"/><Relationship Id="rId15" Type="http://schemas.openxmlformats.org/officeDocument/2006/relationships/oleObject" Target="../embeddings/oleObject155.bin"/><Relationship Id="rId23" Type="http://schemas.openxmlformats.org/officeDocument/2006/relationships/oleObject" Target="../embeddings/oleObject159.bin"/><Relationship Id="rId28" Type="http://schemas.openxmlformats.org/officeDocument/2006/relationships/oleObject" Target="../embeddings/oleObject162.bin"/><Relationship Id="rId10" Type="http://schemas.openxmlformats.org/officeDocument/2006/relationships/image" Target="../media/image3.wmf"/><Relationship Id="rId19" Type="http://schemas.openxmlformats.org/officeDocument/2006/relationships/oleObject" Target="../embeddings/oleObject157.bin"/><Relationship Id="rId31" Type="http://schemas.openxmlformats.org/officeDocument/2006/relationships/image" Target="../media/image13.wmf"/><Relationship Id="rId4" Type="http://schemas.openxmlformats.org/officeDocument/2006/relationships/drawing" Target="../drawings/drawing13.xml"/><Relationship Id="rId9" Type="http://schemas.openxmlformats.org/officeDocument/2006/relationships/oleObject" Target="../embeddings/oleObject152.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163.bin"/><Relationship Id="rId35" Type="http://schemas.openxmlformats.org/officeDocument/2006/relationships/image" Target="../media/image15.wmf"/></Relationships>
</file>

<file path=xl/worksheets/_rels/sheet14.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169.bin"/><Relationship Id="rId18" Type="http://schemas.openxmlformats.org/officeDocument/2006/relationships/image" Target="../media/image7.wmf"/><Relationship Id="rId26" Type="http://schemas.openxmlformats.org/officeDocument/2006/relationships/oleObject" Target="../embeddings/oleObject176.bin"/><Relationship Id="rId3" Type="http://schemas.openxmlformats.org/officeDocument/2006/relationships/printerSettings" Target="../printerSettings/printerSettings14.bin"/><Relationship Id="rId21" Type="http://schemas.openxmlformats.org/officeDocument/2006/relationships/oleObject" Target="../embeddings/oleObject173.bin"/><Relationship Id="rId34" Type="http://schemas.openxmlformats.org/officeDocument/2006/relationships/oleObject" Target="../embeddings/oleObject180.bin"/><Relationship Id="rId7" Type="http://schemas.openxmlformats.org/officeDocument/2006/relationships/oleObject" Target="../embeddings/oleObject166.bin"/><Relationship Id="rId12" Type="http://schemas.openxmlformats.org/officeDocument/2006/relationships/image" Target="../media/image4.wmf"/><Relationship Id="rId17" Type="http://schemas.openxmlformats.org/officeDocument/2006/relationships/oleObject" Target="../embeddings/oleObject171.bin"/><Relationship Id="rId25" Type="http://schemas.openxmlformats.org/officeDocument/2006/relationships/oleObject" Target="../embeddings/oleObject175.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26.vml"/><Relationship Id="rId11" Type="http://schemas.openxmlformats.org/officeDocument/2006/relationships/oleObject" Target="../embeddings/oleObject168.bin"/><Relationship Id="rId24" Type="http://schemas.openxmlformats.org/officeDocument/2006/relationships/image" Target="../media/image10.wmf"/><Relationship Id="rId32" Type="http://schemas.openxmlformats.org/officeDocument/2006/relationships/oleObject" Target="../embeddings/oleObject179.bin"/><Relationship Id="rId5" Type="http://schemas.openxmlformats.org/officeDocument/2006/relationships/vmlDrawing" Target="../drawings/vmlDrawing25.vml"/><Relationship Id="rId15" Type="http://schemas.openxmlformats.org/officeDocument/2006/relationships/oleObject" Target="../embeddings/oleObject170.bin"/><Relationship Id="rId23" Type="http://schemas.openxmlformats.org/officeDocument/2006/relationships/oleObject" Target="../embeddings/oleObject174.bin"/><Relationship Id="rId28" Type="http://schemas.openxmlformats.org/officeDocument/2006/relationships/oleObject" Target="../embeddings/oleObject177.bin"/><Relationship Id="rId10" Type="http://schemas.openxmlformats.org/officeDocument/2006/relationships/image" Target="../media/image3.wmf"/><Relationship Id="rId19" Type="http://schemas.openxmlformats.org/officeDocument/2006/relationships/oleObject" Target="../embeddings/oleObject172.bin"/><Relationship Id="rId31" Type="http://schemas.openxmlformats.org/officeDocument/2006/relationships/image" Target="../media/image13.wmf"/><Relationship Id="rId4" Type="http://schemas.openxmlformats.org/officeDocument/2006/relationships/drawing" Target="../drawings/drawing14.xml"/><Relationship Id="rId9" Type="http://schemas.openxmlformats.org/officeDocument/2006/relationships/oleObject" Target="../embeddings/oleObject167.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178.bin"/><Relationship Id="rId35" Type="http://schemas.openxmlformats.org/officeDocument/2006/relationships/image" Target="../media/image15.wmf"/></Relationships>
</file>

<file path=xl/worksheets/_rels/sheet15.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184.bin"/><Relationship Id="rId18" Type="http://schemas.openxmlformats.org/officeDocument/2006/relationships/image" Target="../media/image7.wmf"/><Relationship Id="rId26" Type="http://schemas.openxmlformats.org/officeDocument/2006/relationships/oleObject" Target="../embeddings/oleObject191.bin"/><Relationship Id="rId3" Type="http://schemas.openxmlformats.org/officeDocument/2006/relationships/printerSettings" Target="../printerSettings/printerSettings15.bin"/><Relationship Id="rId21" Type="http://schemas.openxmlformats.org/officeDocument/2006/relationships/oleObject" Target="../embeddings/oleObject188.bin"/><Relationship Id="rId34" Type="http://schemas.openxmlformats.org/officeDocument/2006/relationships/oleObject" Target="../embeddings/oleObject195.bin"/><Relationship Id="rId7" Type="http://schemas.openxmlformats.org/officeDocument/2006/relationships/oleObject" Target="../embeddings/oleObject181.bin"/><Relationship Id="rId12" Type="http://schemas.openxmlformats.org/officeDocument/2006/relationships/image" Target="../media/image4.wmf"/><Relationship Id="rId17" Type="http://schemas.openxmlformats.org/officeDocument/2006/relationships/oleObject" Target="../embeddings/oleObject186.bin"/><Relationship Id="rId25" Type="http://schemas.openxmlformats.org/officeDocument/2006/relationships/oleObject" Target="../embeddings/oleObject190.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28.vml"/><Relationship Id="rId11" Type="http://schemas.openxmlformats.org/officeDocument/2006/relationships/oleObject" Target="../embeddings/oleObject183.bin"/><Relationship Id="rId24" Type="http://schemas.openxmlformats.org/officeDocument/2006/relationships/image" Target="../media/image10.wmf"/><Relationship Id="rId32" Type="http://schemas.openxmlformats.org/officeDocument/2006/relationships/oleObject" Target="../embeddings/oleObject194.bin"/><Relationship Id="rId5" Type="http://schemas.openxmlformats.org/officeDocument/2006/relationships/vmlDrawing" Target="../drawings/vmlDrawing27.vml"/><Relationship Id="rId15" Type="http://schemas.openxmlformats.org/officeDocument/2006/relationships/oleObject" Target="../embeddings/oleObject185.bin"/><Relationship Id="rId23" Type="http://schemas.openxmlformats.org/officeDocument/2006/relationships/oleObject" Target="../embeddings/oleObject189.bin"/><Relationship Id="rId28" Type="http://schemas.openxmlformats.org/officeDocument/2006/relationships/oleObject" Target="../embeddings/oleObject192.bin"/><Relationship Id="rId10" Type="http://schemas.openxmlformats.org/officeDocument/2006/relationships/image" Target="../media/image3.wmf"/><Relationship Id="rId19" Type="http://schemas.openxmlformats.org/officeDocument/2006/relationships/oleObject" Target="../embeddings/oleObject187.bin"/><Relationship Id="rId31" Type="http://schemas.openxmlformats.org/officeDocument/2006/relationships/image" Target="../media/image13.wmf"/><Relationship Id="rId4" Type="http://schemas.openxmlformats.org/officeDocument/2006/relationships/drawing" Target="../drawings/drawing15.xml"/><Relationship Id="rId9" Type="http://schemas.openxmlformats.org/officeDocument/2006/relationships/oleObject" Target="../embeddings/oleObject182.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193.bin"/><Relationship Id="rId35" Type="http://schemas.openxmlformats.org/officeDocument/2006/relationships/image" Target="../media/image15.wmf"/></Relationships>
</file>

<file path=xl/worksheets/_rels/sheet16.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199.bin"/><Relationship Id="rId18" Type="http://schemas.openxmlformats.org/officeDocument/2006/relationships/image" Target="../media/image7.wmf"/><Relationship Id="rId26" Type="http://schemas.openxmlformats.org/officeDocument/2006/relationships/oleObject" Target="../embeddings/oleObject206.bin"/><Relationship Id="rId3" Type="http://schemas.openxmlformats.org/officeDocument/2006/relationships/printerSettings" Target="../printerSettings/printerSettings16.bin"/><Relationship Id="rId21" Type="http://schemas.openxmlformats.org/officeDocument/2006/relationships/oleObject" Target="../embeddings/oleObject203.bin"/><Relationship Id="rId34" Type="http://schemas.openxmlformats.org/officeDocument/2006/relationships/oleObject" Target="../embeddings/oleObject210.bin"/><Relationship Id="rId7" Type="http://schemas.openxmlformats.org/officeDocument/2006/relationships/oleObject" Target="../embeddings/oleObject196.bin"/><Relationship Id="rId12" Type="http://schemas.openxmlformats.org/officeDocument/2006/relationships/image" Target="../media/image4.wmf"/><Relationship Id="rId17" Type="http://schemas.openxmlformats.org/officeDocument/2006/relationships/oleObject" Target="../embeddings/oleObject201.bin"/><Relationship Id="rId25" Type="http://schemas.openxmlformats.org/officeDocument/2006/relationships/oleObject" Target="../embeddings/oleObject205.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30.vml"/><Relationship Id="rId11" Type="http://schemas.openxmlformats.org/officeDocument/2006/relationships/oleObject" Target="../embeddings/oleObject198.bin"/><Relationship Id="rId24" Type="http://schemas.openxmlformats.org/officeDocument/2006/relationships/image" Target="../media/image10.wmf"/><Relationship Id="rId32" Type="http://schemas.openxmlformats.org/officeDocument/2006/relationships/oleObject" Target="../embeddings/oleObject209.bin"/><Relationship Id="rId5" Type="http://schemas.openxmlformats.org/officeDocument/2006/relationships/vmlDrawing" Target="../drawings/vmlDrawing29.vml"/><Relationship Id="rId15" Type="http://schemas.openxmlformats.org/officeDocument/2006/relationships/oleObject" Target="../embeddings/oleObject200.bin"/><Relationship Id="rId23" Type="http://schemas.openxmlformats.org/officeDocument/2006/relationships/oleObject" Target="../embeddings/oleObject204.bin"/><Relationship Id="rId28" Type="http://schemas.openxmlformats.org/officeDocument/2006/relationships/oleObject" Target="../embeddings/oleObject207.bin"/><Relationship Id="rId10" Type="http://schemas.openxmlformats.org/officeDocument/2006/relationships/image" Target="../media/image3.wmf"/><Relationship Id="rId19" Type="http://schemas.openxmlformats.org/officeDocument/2006/relationships/oleObject" Target="../embeddings/oleObject202.bin"/><Relationship Id="rId31" Type="http://schemas.openxmlformats.org/officeDocument/2006/relationships/image" Target="../media/image13.wmf"/><Relationship Id="rId4" Type="http://schemas.openxmlformats.org/officeDocument/2006/relationships/drawing" Target="../drawings/drawing16.xml"/><Relationship Id="rId9" Type="http://schemas.openxmlformats.org/officeDocument/2006/relationships/oleObject" Target="../embeddings/oleObject197.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208.bin"/><Relationship Id="rId35" Type="http://schemas.openxmlformats.org/officeDocument/2006/relationships/image" Target="../media/image15.wmf"/></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4.bin"/><Relationship Id="rId18" Type="http://schemas.openxmlformats.org/officeDocument/2006/relationships/image" Target="../media/image7.wmf"/><Relationship Id="rId26" Type="http://schemas.openxmlformats.org/officeDocument/2006/relationships/oleObject" Target="../embeddings/oleObject11.bin"/><Relationship Id="rId3" Type="http://schemas.openxmlformats.org/officeDocument/2006/relationships/printerSettings" Target="../printerSettings/printerSettings2.bin"/><Relationship Id="rId21" Type="http://schemas.openxmlformats.org/officeDocument/2006/relationships/oleObject" Target="../embeddings/oleObject8.bin"/><Relationship Id="rId34" Type="http://schemas.openxmlformats.org/officeDocument/2006/relationships/oleObject" Target="../embeddings/oleObject15.bin"/><Relationship Id="rId7" Type="http://schemas.openxmlformats.org/officeDocument/2006/relationships/oleObject" Target="../embeddings/oleObject1.bin"/><Relationship Id="rId12" Type="http://schemas.openxmlformats.org/officeDocument/2006/relationships/image" Target="../media/image4.wmf"/><Relationship Id="rId17" Type="http://schemas.openxmlformats.org/officeDocument/2006/relationships/oleObject" Target="../embeddings/oleObject6.bin"/><Relationship Id="rId25" Type="http://schemas.openxmlformats.org/officeDocument/2006/relationships/oleObject" Target="../embeddings/oleObject10.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3.vml"/><Relationship Id="rId11" Type="http://schemas.openxmlformats.org/officeDocument/2006/relationships/oleObject" Target="../embeddings/oleObject3.bin"/><Relationship Id="rId24" Type="http://schemas.openxmlformats.org/officeDocument/2006/relationships/image" Target="../media/image10.wmf"/><Relationship Id="rId32" Type="http://schemas.openxmlformats.org/officeDocument/2006/relationships/oleObject" Target="../embeddings/oleObject14.bin"/><Relationship Id="rId5" Type="http://schemas.openxmlformats.org/officeDocument/2006/relationships/vmlDrawing" Target="../drawings/vmlDrawing2.vml"/><Relationship Id="rId15" Type="http://schemas.openxmlformats.org/officeDocument/2006/relationships/oleObject" Target="../embeddings/oleObject5.bin"/><Relationship Id="rId23" Type="http://schemas.openxmlformats.org/officeDocument/2006/relationships/oleObject" Target="../embeddings/oleObject9.bin"/><Relationship Id="rId28" Type="http://schemas.openxmlformats.org/officeDocument/2006/relationships/oleObject" Target="../embeddings/oleObject12.bin"/><Relationship Id="rId10" Type="http://schemas.openxmlformats.org/officeDocument/2006/relationships/image" Target="../media/image3.wmf"/><Relationship Id="rId19" Type="http://schemas.openxmlformats.org/officeDocument/2006/relationships/oleObject" Target="../embeddings/oleObject7.bin"/><Relationship Id="rId31" Type="http://schemas.openxmlformats.org/officeDocument/2006/relationships/image" Target="../media/image13.wmf"/><Relationship Id="rId4" Type="http://schemas.openxmlformats.org/officeDocument/2006/relationships/drawing" Target="../drawings/drawing2.xml"/><Relationship Id="rId9" Type="http://schemas.openxmlformats.org/officeDocument/2006/relationships/oleObject" Target="../embeddings/oleObject2.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13.bin"/><Relationship Id="rId35" Type="http://schemas.openxmlformats.org/officeDocument/2006/relationships/image" Target="../media/image15.wmf"/></Relationships>
</file>

<file path=xl/worksheets/_rels/sheet3.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19.bin"/><Relationship Id="rId18" Type="http://schemas.openxmlformats.org/officeDocument/2006/relationships/image" Target="../media/image7.wmf"/><Relationship Id="rId26" Type="http://schemas.openxmlformats.org/officeDocument/2006/relationships/oleObject" Target="../embeddings/oleObject26.bin"/><Relationship Id="rId3" Type="http://schemas.openxmlformats.org/officeDocument/2006/relationships/printerSettings" Target="../printerSettings/printerSettings3.bin"/><Relationship Id="rId21" Type="http://schemas.openxmlformats.org/officeDocument/2006/relationships/oleObject" Target="../embeddings/oleObject23.bin"/><Relationship Id="rId34" Type="http://schemas.openxmlformats.org/officeDocument/2006/relationships/oleObject" Target="../embeddings/oleObject30.bin"/><Relationship Id="rId7" Type="http://schemas.openxmlformats.org/officeDocument/2006/relationships/oleObject" Target="../embeddings/oleObject16.bin"/><Relationship Id="rId12" Type="http://schemas.openxmlformats.org/officeDocument/2006/relationships/image" Target="../media/image4.wmf"/><Relationship Id="rId17" Type="http://schemas.openxmlformats.org/officeDocument/2006/relationships/oleObject" Target="../embeddings/oleObject21.bin"/><Relationship Id="rId25" Type="http://schemas.openxmlformats.org/officeDocument/2006/relationships/oleObject" Target="../embeddings/oleObject25.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5.vml"/><Relationship Id="rId11" Type="http://schemas.openxmlformats.org/officeDocument/2006/relationships/oleObject" Target="../embeddings/oleObject18.bin"/><Relationship Id="rId24" Type="http://schemas.openxmlformats.org/officeDocument/2006/relationships/image" Target="../media/image10.wmf"/><Relationship Id="rId32" Type="http://schemas.openxmlformats.org/officeDocument/2006/relationships/oleObject" Target="../embeddings/oleObject29.bin"/><Relationship Id="rId5" Type="http://schemas.openxmlformats.org/officeDocument/2006/relationships/vmlDrawing" Target="../drawings/vmlDrawing4.vml"/><Relationship Id="rId15" Type="http://schemas.openxmlformats.org/officeDocument/2006/relationships/oleObject" Target="../embeddings/oleObject20.bin"/><Relationship Id="rId23" Type="http://schemas.openxmlformats.org/officeDocument/2006/relationships/oleObject" Target="../embeddings/oleObject24.bin"/><Relationship Id="rId28" Type="http://schemas.openxmlformats.org/officeDocument/2006/relationships/oleObject" Target="../embeddings/oleObject27.bin"/><Relationship Id="rId10" Type="http://schemas.openxmlformats.org/officeDocument/2006/relationships/image" Target="../media/image3.wmf"/><Relationship Id="rId19" Type="http://schemas.openxmlformats.org/officeDocument/2006/relationships/oleObject" Target="../embeddings/oleObject22.bin"/><Relationship Id="rId31" Type="http://schemas.openxmlformats.org/officeDocument/2006/relationships/image" Target="../media/image13.wmf"/><Relationship Id="rId4" Type="http://schemas.openxmlformats.org/officeDocument/2006/relationships/drawing" Target="../drawings/drawing3.xml"/><Relationship Id="rId9" Type="http://schemas.openxmlformats.org/officeDocument/2006/relationships/oleObject" Target="../embeddings/oleObject17.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28.bin"/><Relationship Id="rId35" Type="http://schemas.openxmlformats.org/officeDocument/2006/relationships/image" Target="../media/image15.wmf"/></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5" Type="http://schemas.openxmlformats.org/officeDocument/2006/relationships/vmlDrawing" Target="../drawings/vmlDrawing6.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34.bin"/><Relationship Id="rId18" Type="http://schemas.openxmlformats.org/officeDocument/2006/relationships/image" Target="../media/image7.wmf"/><Relationship Id="rId26" Type="http://schemas.openxmlformats.org/officeDocument/2006/relationships/oleObject" Target="../embeddings/oleObject41.bin"/><Relationship Id="rId3" Type="http://schemas.openxmlformats.org/officeDocument/2006/relationships/printerSettings" Target="../printerSettings/printerSettings5.bin"/><Relationship Id="rId21" Type="http://schemas.openxmlformats.org/officeDocument/2006/relationships/oleObject" Target="../embeddings/oleObject38.bin"/><Relationship Id="rId34" Type="http://schemas.openxmlformats.org/officeDocument/2006/relationships/oleObject" Target="../embeddings/oleObject45.bin"/><Relationship Id="rId7" Type="http://schemas.openxmlformats.org/officeDocument/2006/relationships/oleObject" Target="../embeddings/oleObject31.bin"/><Relationship Id="rId12" Type="http://schemas.openxmlformats.org/officeDocument/2006/relationships/image" Target="../media/image4.wmf"/><Relationship Id="rId17" Type="http://schemas.openxmlformats.org/officeDocument/2006/relationships/oleObject" Target="../embeddings/oleObject36.bin"/><Relationship Id="rId25" Type="http://schemas.openxmlformats.org/officeDocument/2006/relationships/oleObject" Target="../embeddings/oleObject40.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8.vml"/><Relationship Id="rId11" Type="http://schemas.openxmlformats.org/officeDocument/2006/relationships/oleObject" Target="../embeddings/oleObject33.bin"/><Relationship Id="rId24" Type="http://schemas.openxmlformats.org/officeDocument/2006/relationships/image" Target="../media/image10.wmf"/><Relationship Id="rId32" Type="http://schemas.openxmlformats.org/officeDocument/2006/relationships/oleObject" Target="../embeddings/oleObject44.bin"/><Relationship Id="rId5" Type="http://schemas.openxmlformats.org/officeDocument/2006/relationships/vmlDrawing" Target="../drawings/vmlDrawing7.vml"/><Relationship Id="rId15" Type="http://schemas.openxmlformats.org/officeDocument/2006/relationships/oleObject" Target="../embeddings/oleObject35.bin"/><Relationship Id="rId23" Type="http://schemas.openxmlformats.org/officeDocument/2006/relationships/oleObject" Target="../embeddings/oleObject39.bin"/><Relationship Id="rId28" Type="http://schemas.openxmlformats.org/officeDocument/2006/relationships/oleObject" Target="../embeddings/oleObject42.bin"/><Relationship Id="rId10" Type="http://schemas.openxmlformats.org/officeDocument/2006/relationships/image" Target="../media/image3.wmf"/><Relationship Id="rId19" Type="http://schemas.openxmlformats.org/officeDocument/2006/relationships/oleObject" Target="../embeddings/oleObject37.bin"/><Relationship Id="rId31" Type="http://schemas.openxmlformats.org/officeDocument/2006/relationships/image" Target="../media/image13.wmf"/><Relationship Id="rId4" Type="http://schemas.openxmlformats.org/officeDocument/2006/relationships/drawing" Target="../drawings/drawing5.xml"/><Relationship Id="rId9" Type="http://schemas.openxmlformats.org/officeDocument/2006/relationships/oleObject" Target="../embeddings/oleObject32.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43.bin"/><Relationship Id="rId35" Type="http://schemas.openxmlformats.org/officeDocument/2006/relationships/image" Target="../media/image15.wmf"/></Relationships>
</file>

<file path=xl/worksheets/_rels/sheet6.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49.bin"/><Relationship Id="rId18" Type="http://schemas.openxmlformats.org/officeDocument/2006/relationships/image" Target="../media/image7.wmf"/><Relationship Id="rId26" Type="http://schemas.openxmlformats.org/officeDocument/2006/relationships/oleObject" Target="../embeddings/oleObject56.bin"/><Relationship Id="rId3" Type="http://schemas.openxmlformats.org/officeDocument/2006/relationships/printerSettings" Target="../printerSettings/printerSettings6.bin"/><Relationship Id="rId21" Type="http://schemas.openxmlformats.org/officeDocument/2006/relationships/oleObject" Target="../embeddings/oleObject53.bin"/><Relationship Id="rId34" Type="http://schemas.openxmlformats.org/officeDocument/2006/relationships/oleObject" Target="../embeddings/oleObject60.bin"/><Relationship Id="rId7" Type="http://schemas.openxmlformats.org/officeDocument/2006/relationships/oleObject" Target="../embeddings/oleObject46.bin"/><Relationship Id="rId12" Type="http://schemas.openxmlformats.org/officeDocument/2006/relationships/image" Target="../media/image4.wmf"/><Relationship Id="rId17" Type="http://schemas.openxmlformats.org/officeDocument/2006/relationships/oleObject" Target="../embeddings/oleObject51.bin"/><Relationship Id="rId25" Type="http://schemas.openxmlformats.org/officeDocument/2006/relationships/oleObject" Target="../embeddings/oleObject55.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10.vml"/><Relationship Id="rId11" Type="http://schemas.openxmlformats.org/officeDocument/2006/relationships/oleObject" Target="../embeddings/oleObject48.bin"/><Relationship Id="rId24" Type="http://schemas.openxmlformats.org/officeDocument/2006/relationships/image" Target="../media/image10.wmf"/><Relationship Id="rId32" Type="http://schemas.openxmlformats.org/officeDocument/2006/relationships/oleObject" Target="../embeddings/oleObject59.bin"/><Relationship Id="rId5" Type="http://schemas.openxmlformats.org/officeDocument/2006/relationships/vmlDrawing" Target="../drawings/vmlDrawing9.vml"/><Relationship Id="rId15" Type="http://schemas.openxmlformats.org/officeDocument/2006/relationships/oleObject" Target="../embeddings/oleObject50.bin"/><Relationship Id="rId23" Type="http://schemas.openxmlformats.org/officeDocument/2006/relationships/oleObject" Target="../embeddings/oleObject54.bin"/><Relationship Id="rId28" Type="http://schemas.openxmlformats.org/officeDocument/2006/relationships/oleObject" Target="../embeddings/oleObject57.bin"/><Relationship Id="rId10" Type="http://schemas.openxmlformats.org/officeDocument/2006/relationships/image" Target="../media/image3.wmf"/><Relationship Id="rId19" Type="http://schemas.openxmlformats.org/officeDocument/2006/relationships/oleObject" Target="../embeddings/oleObject52.bin"/><Relationship Id="rId31" Type="http://schemas.openxmlformats.org/officeDocument/2006/relationships/image" Target="../media/image13.wmf"/><Relationship Id="rId4" Type="http://schemas.openxmlformats.org/officeDocument/2006/relationships/drawing" Target="../drawings/drawing6.xml"/><Relationship Id="rId9" Type="http://schemas.openxmlformats.org/officeDocument/2006/relationships/oleObject" Target="../embeddings/oleObject47.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58.bin"/><Relationship Id="rId35" Type="http://schemas.openxmlformats.org/officeDocument/2006/relationships/image" Target="../media/image15.wmf"/></Relationships>
</file>

<file path=xl/worksheets/_rels/sheet7.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64.bin"/><Relationship Id="rId18" Type="http://schemas.openxmlformats.org/officeDocument/2006/relationships/image" Target="../media/image7.wmf"/><Relationship Id="rId26" Type="http://schemas.openxmlformats.org/officeDocument/2006/relationships/oleObject" Target="../embeddings/oleObject71.bin"/><Relationship Id="rId3" Type="http://schemas.openxmlformats.org/officeDocument/2006/relationships/printerSettings" Target="../printerSettings/printerSettings7.bin"/><Relationship Id="rId21" Type="http://schemas.openxmlformats.org/officeDocument/2006/relationships/oleObject" Target="../embeddings/oleObject68.bin"/><Relationship Id="rId34" Type="http://schemas.openxmlformats.org/officeDocument/2006/relationships/oleObject" Target="../embeddings/oleObject75.bin"/><Relationship Id="rId7" Type="http://schemas.openxmlformats.org/officeDocument/2006/relationships/oleObject" Target="../embeddings/oleObject61.bin"/><Relationship Id="rId12" Type="http://schemas.openxmlformats.org/officeDocument/2006/relationships/image" Target="../media/image4.wmf"/><Relationship Id="rId17" Type="http://schemas.openxmlformats.org/officeDocument/2006/relationships/oleObject" Target="../embeddings/oleObject66.bin"/><Relationship Id="rId25" Type="http://schemas.openxmlformats.org/officeDocument/2006/relationships/oleObject" Target="../embeddings/oleObject70.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12.vml"/><Relationship Id="rId11" Type="http://schemas.openxmlformats.org/officeDocument/2006/relationships/oleObject" Target="../embeddings/oleObject63.bin"/><Relationship Id="rId24" Type="http://schemas.openxmlformats.org/officeDocument/2006/relationships/image" Target="../media/image10.wmf"/><Relationship Id="rId32" Type="http://schemas.openxmlformats.org/officeDocument/2006/relationships/oleObject" Target="../embeddings/oleObject74.bin"/><Relationship Id="rId5" Type="http://schemas.openxmlformats.org/officeDocument/2006/relationships/vmlDrawing" Target="../drawings/vmlDrawing11.vml"/><Relationship Id="rId15" Type="http://schemas.openxmlformats.org/officeDocument/2006/relationships/oleObject" Target="../embeddings/oleObject65.bin"/><Relationship Id="rId23" Type="http://schemas.openxmlformats.org/officeDocument/2006/relationships/oleObject" Target="../embeddings/oleObject69.bin"/><Relationship Id="rId28" Type="http://schemas.openxmlformats.org/officeDocument/2006/relationships/oleObject" Target="../embeddings/oleObject72.bin"/><Relationship Id="rId10" Type="http://schemas.openxmlformats.org/officeDocument/2006/relationships/image" Target="../media/image3.wmf"/><Relationship Id="rId19" Type="http://schemas.openxmlformats.org/officeDocument/2006/relationships/oleObject" Target="../embeddings/oleObject67.bin"/><Relationship Id="rId31" Type="http://schemas.openxmlformats.org/officeDocument/2006/relationships/image" Target="../media/image13.wmf"/><Relationship Id="rId4" Type="http://schemas.openxmlformats.org/officeDocument/2006/relationships/drawing" Target="../drawings/drawing7.xml"/><Relationship Id="rId9" Type="http://schemas.openxmlformats.org/officeDocument/2006/relationships/oleObject" Target="../embeddings/oleObject62.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73.bin"/><Relationship Id="rId35" Type="http://schemas.openxmlformats.org/officeDocument/2006/relationships/image" Target="../media/image15.wmf"/></Relationships>
</file>

<file path=xl/worksheets/_rels/sheet8.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79.bin"/><Relationship Id="rId18" Type="http://schemas.openxmlformats.org/officeDocument/2006/relationships/image" Target="../media/image7.wmf"/><Relationship Id="rId26" Type="http://schemas.openxmlformats.org/officeDocument/2006/relationships/oleObject" Target="../embeddings/oleObject86.bin"/><Relationship Id="rId3" Type="http://schemas.openxmlformats.org/officeDocument/2006/relationships/printerSettings" Target="../printerSettings/printerSettings8.bin"/><Relationship Id="rId21" Type="http://schemas.openxmlformats.org/officeDocument/2006/relationships/oleObject" Target="../embeddings/oleObject83.bin"/><Relationship Id="rId34" Type="http://schemas.openxmlformats.org/officeDocument/2006/relationships/oleObject" Target="../embeddings/oleObject90.bin"/><Relationship Id="rId7" Type="http://schemas.openxmlformats.org/officeDocument/2006/relationships/oleObject" Target="../embeddings/oleObject76.bin"/><Relationship Id="rId12" Type="http://schemas.openxmlformats.org/officeDocument/2006/relationships/image" Target="../media/image4.wmf"/><Relationship Id="rId17" Type="http://schemas.openxmlformats.org/officeDocument/2006/relationships/oleObject" Target="../embeddings/oleObject81.bin"/><Relationship Id="rId25" Type="http://schemas.openxmlformats.org/officeDocument/2006/relationships/oleObject" Target="../embeddings/oleObject85.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14.vml"/><Relationship Id="rId11" Type="http://schemas.openxmlformats.org/officeDocument/2006/relationships/oleObject" Target="../embeddings/oleObject78.bin"/><Relationship Id="rId24" Type="http://schemas.openxmlformats.org/officeDocument/2006/relationships/image" Target="../media/image10.wmf"/><Relationship Id="rId32" Type="http://schemas.openxmlformats.org/officeDocument/2006/relationships/oleObject" Target="../embeddings/oleObject89.bin"/><Relationship Id="rId5" Type="http://schemas.openxmlformats.org/officeDocument/2006/relationships/vmlDrawing" Target="../drawings/vmlDrawing13.vml"/><Relationship Id="rId15" Type="http://schemas.openxmlformats.org/officeDocument/2006/relationships/oleObject" Target="../embeddings/oleObject80.bin"/><Relationship Id="rId23" Type="http://schemas.openxmlformats.org/officeDocument/2006/relationships/oleObject" Target="../embeddings/oleObject84.bin"/><Relationship Id="rId28" Type="http://schemas.openxmlformats.org/officeDocument/2006/relationships/oleObject" Target="../embeddings/oleObject87.bin"/><Relationship Id="rId10" Type="http://schemas.openxmlformats.org/officeDocument/2006/relationships/image" Target="../media/image3.wmf"/><Relationship Id="rId19" Type="http://schemas.openxmlformats.org/officeDocument/2006/relationships/oleObject" Target="../embeddings/oleObject82.bin"/><Relationship Id="rId31" Type="http://schemas.openxmlformats.org/officeDocument/2006/relationships/image" Target="../media/image13.wmf"/><Relationship Id="rId4" Type="http://schemas.openxmlformats.org/officeDocument/2006/relationships/drawing" Target="../drawings/drawing8.xml"/><Relationship Id="rId9" Type="http://schemas.openxmlformats.org/officeDocument/2006/relationships/oleObject" Target="../embeddings/oleObject77.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88.bin"/><Relationship Id="rId35" Type="http://schemas.openxmlformats.org/officeDocument/2006/relationships/image" Target="../media/image15.wmf"/></Relationships>
</file>

<file path=xl/worksheets/_rels/sheet9.xml.rels><?xml version="1.0" encoding="UTF-8" standalone="yes"?>
<Relationships xmlns="http://schemas.openxmlformats.org/package/2006/relationships"><Relationship Id="rId8" Type="http://schemas.openxmlformats.org/officeDocument/2006/relationships/image" Target="../media/image2.wmf"/><Relationship Id="rId13" Type="http://schemas.openxmlformats.org/officeDocument/2006/relationships/oleObject" Target="../embeddings/oleObject94.bin"/><Relationship Id="rId18" Type="http://schemas.openxmlformats.org/officeDocument/2006/relationships/image" Target="../media/image7.wmf"/><Relationship Id="rId26" Type="http://schemas.openxmlformats.org/officeDocument/2006/relationships/oleObject" Target="../embeddings/oleObject101.bin"/><Relationship Id="rId3" Type="http://schemas.openxmlformats.org/officeDocument/2006/relationships/printerSettings" Target="../printerSettings/printerSettings9.bin"/><Relationship Id="rId21" Type="http://schemas.openxmlformats.org/officeDocument/2006/relationships/oleObject" Target="../embeddings/oleObject98.bin"/><Relationship Id="rId34" Type="http://schemas.openxmlformats.org/officeDocument/2006/relationships/oleObject" Target="../embeddings/oleObject105.bin"/><Relationship Id="rId7" Type="http://schemas.openxmlformats.org/officeDocument/2006/relationships/oleObject" Target="../embeddings/oleObject91.bin"/><Relationship Id="rId12" Type="http://schemas.openxmlformats.org/officeDocument/2006/relationships/image" Target="../media/image4.wmf"/><Relationship Id="rId17" Type="http://schemas.openxmlformats.org/officeDocument/2006/relationships/oleObject" Target="../embeddings/oleObject96.bin"/><Relationship Id="rId25" Type="http://schemas.openxmlformats.org/officeDocument/2006/relationships/oleObject" Target="../embeddings/oleObject100.bin"/><Relationship Id="rId33" Type="http://schemas.openxmlformats.org/officeDocument/2006/relationships/image" Target="../media/image14.wmf"/><Relationship Id="rId2" Type="http://schemas.openxmlformats.org/officeDocument/2006/relationships/hyperlink" Target="https://www.bvd.be.ch/content/dam/bvd/dokumente/de/tba/dienstleistungen-strassen-und-verkehr/planerkoffer-kantonsstrassen-pkks/btd-7-lichtsignalanlagen/pkks-ah-ats-fs-vm.pdf" TargetMode="External"/><Relationship Id="rId16" Type="http://schemas.openxmlformats.org/officeDocument/2006/relationships/image" Target="../media/image6.wmf"/><Relationship Id="rId20" Type="http://schemas.openxmlformats.org/officeDocument/2006/relationships/image" Target="../media/image8.wmf"/><Relationship Id="rId29" Type="http://schemas.openxmlformats.org/officeDocument/2006/relationships/image" Target="../media/image12.wmf"/><Relationship Id="rId1" Type="http://schemas.openxmlformats.org/officeDocument/2006/relationships/hyperlink" Target="https://www.bvd.be.ch/content/dam/bvd/dokumente/de/tba/dienstleistungen-strassen-und-verkehr/planerkoffer-kantonsstrassen-pkks/btd-7-lichtsignalanlagen/pkks-ah-ats-fs-vm.pdf" TargetMode="External"/><Relationship Id="rId6" Type="http://schemas.openxmlformats.org/officeDocument/2006/relationships/vmlDrawing" Target="../drawings/vmlDrawing16.vml"/><Relationship Id="rId11" Type="http://schemas.openxmlformats.org/officeDocument/2006/relationships/oleObject" Target="../embeddings/oleObject93.bin"/><Relationship Id="rId24" Type="http://schemas.openxmlformats.org/officeDocument/2006/relationships/image" Target="../media/image10.wmf"/><Relationship Id="rId32" Type="http://schemas.openxmlformats.org/officeDocument/2006/relationships/oleObject" Target="../embeddings/oleObject104.bin"/><Relationship Id="rId5" Type="http://schemas.openxmlformats.org/officeDocument/2006/relationships/vmlDrawing" Target="../drawings/vmlDrawing15.vml"/><Relationship Id="rId15" Type="http://schemas.openxmlformats.org/officeDocument/2006/relationships/oleObject" Target="../embeddings/oleObject95.bin"/><Relationship Id="rId23" Type="http://schemas.openxmlformats.org/officeDocument/2006/relationships/oleObject" Target="../embeddings/oleObject99.bin"/><Relationship Id="rId28" Type="http://schemas.openxmlformats.org/officeDocument/2006/relationships/oleObject" Target="../embeddings/oleObject102.bin"/><Relationship Id="rId10" Type="http://schemas.openxmlformats.org/officeDocument/2006/relationships/image" Target="../media/image3.wmf"/><Relationship Id="rId19" Type="http://schemas.openxmlformats.org/officeDocument/2006/relationships/oleObject" Target="../embeddings/oleObject97.bin"/><Relationship Id="rId31" Type="http://schemas.openxmlformats.org/officeDocument/2006/relationships/image" Target="../media/image13.wmf"/><Relationship Id="rId4" Type="http://schemas.openxmlformats.org/officeDocument/2006/relationships/drawing" Target="../drawings/drawing9.xml"/><Relationship Id="rId9" Type="http://schemas.openxmlformats.org/officeDocument/2006/relationships/oleObject" Target="../embeddings/oleObject92.bin"/><Relationship Id="rId14" Type="http://schemas.openxmlformats.org/officeDocument/2006/relationships/image" Target="../media/image5.emf"/><Relationship Id="rId22" Type="http://schemas.openxmlformats.org/officeDocument/2006/relationships/image" Target="../media/image9.wmf"/><Relationship Id="rId27" Type="http://schemas.openxmlformats.org/officeDocument/2006/relationships/image" Target="../media/image11.wmf"/><Relationship Id="rId30" Type="http://schemas.openxmlformats.org/officeDocument/2006/relationships/oleObject" Target="../embeddings/oleObject103.bin"/><Relationship Id="rId35" Type="http://schemas.openxmlformats.org/officeDocument/2006/relationships/image" Target="../media/image15.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EEF69-3F8C-4EAD-9E9A-443A8F8A660E}">
  <sheetPr>
    <tabColor rgb="FFFFC000"/>
    <pageSetUpPr fitToPage="1"/>
  </sheetPr>
  <dimension ref="A1:X193"/>
  <sheetViews>
    <sheetView tabSelected="1" zoomScale="85" zoomScaleNormal="85" zoomScaleSheetLayoutView="130" zoomScalePageLayoutView="90" workbookViewId="0">
      <selection activeCell="C70" sqref="C70"/>
    </sheetView>
  </sheetViews>
  <sheetFormatPr baseColWidth="10" defaultColWidth="4.28515625" defaultRowHeight="12.75" x14ac:dyDescent="0.2"/>
  <cols>
    <col min="1" max="1" width="10.7109375" style="130" customWidth="1"/>
    <col min="2" max="2" width="3.28515625" style="130" customWidth="1"/>
    <col min="3" max="3" width="34.140625" style="141" customWidth="1"/>
    <col min="4" max="4" width="3.28515625" style="130" customWidth="1"/>
    <col min="5" max="5" width="8.5703125" style="130" customWidth="1"/>
    <col min="6" max="6" width="32.85546875" style="142" bestFit="1" customWidth="1"/>
    <col min="7" max="7" width="24.7109375" style="130" customWidth="1"/>
    <col min="8" max="8" width="1.28515625" style="130" customWidth="1"/>
    <col min="9" max="9" width="24.7109375" style="130" customWidth="1"/>
    <col min="10" max="10" width="2.7109375" style="130" customWidth="1"/>
    <col min="11" max="16384" width="4.28515625" style="130"/>
  </cols>
  <sheetData>
    <row r="1" spans="1:9" ht="12.75" customHeight="1" x14ac:dyDescent="0.2"/>
    <row r="2" spans="1:9" ht="27.75" x14ac:dyDescent="0.2">
      <c r="A2" s="143" t="s">
        <v>85</v>
      </c>
      <c r="B2" s="143"/>
      <c r="C2" s="144"/>
      <c r="D2" s="143"/>
      <c r="E2" s="143"/>
      <c r="F2" s="145"/>
      <c r="G2" s="143"/>
      <c r="H2" s="143"/>
      <c r="I2" s="143"/>
    </row>
    <row r="4" spans="1:9" ht="12.75" customHeight="1" x14ac:dyDescent="0.2"/>
    <row r="5" spans="1:9" x14ac:dyDescent="0.2">
      <c r="A5" s="146" t="s">
        <v>86</v>
      </c>
      <c r="C5" s="403" t="s">
        <v>468</v>
      </c>
      <c r="D5" s="403"/>
      <c r="E5" s="403"/>
      <c r="F5" s="403"/>
      <c r="G5" s="403"/>
      <c r="H5" s="403"/>
      <c r="I5" s="403"/>
    </row>
    <row r="6" spans="1:9" x14ac:dyDescent="0.2">
      <c r="A6" s="128"/>
      <c r="C6" s="124"/>
      <c r="D6" s="131"/>
      <c r="E6" s="131"/>
    </row>
    <row r="7" spans="1:9" ht="20.25" x14ac:dyDescent="0.2">
      <c r="A7" s="404" t="s">
        <v>469</v>
      </c>
      <c r="B7" s="404"/>
      <c r="C7" s="404"/>
      <c r="D7" s="404"/>
      <c r="E7" s="404"/>
      <c r="F7" s="404"/>
      <c r="G7" s="404"/>
      <c r="H7" s="404"/>
      <c r="I7" s="404"/>
    </row>
    <row r="8" spans="1:9" hidden="1" x14ac:dyDescent="0.2">
      <c r="A8" s="128"/>
      <c r="B8" s="128"/>
      <c r="C8" s="147"/>
      <c r="D8" s="128"/>
      <c r="E8" s="128"/>
      <c r="F8" s="128"/>
      <c r="G8" s="128"/>
      <c r="H8" s="128"/>
      <c r="I8" s="128"/>
    </row>
    <row r="9" spans="1:9" hidden="1" x14ac:dyDescent="0.2">
      <c r="A9" s="128"/>
      <c r="B9" s="128"/>
      <c r="C9" s="147"/>
      <c r="D9" s="128"/>
      <c r="E9" s="128"/>
      <c r="F9" s="128"/>
      <c r="G9" s="128"/>
      <c r="H9" s="128"/>
      <c r="I9" s="128"/>
    </row>
    <row r="10" spans="1:9" hidden="1" x14ac:dyDescent="0.2">
      <c r="A10" s="128"/>
      <c r="B10" s="128"/>
      <c r="C10" s="147"/>
      <c r="D10" s="128"/>
      <c r="E10" s="128"/>
      <c r="F10" s="128"/>
      <c r="G10" s="128"/>
      <c r="H10" s="128"/>
      <c r="I10" s="128"/>
    </row>
    <row r="11" spans="1:9" hidden="1" x14ac:dyDescent="0.2">
      <c r="A11" s="128"/>
      <c r="B11" s="128"/>
      <c r="C11" s="147"/>
      <c r="D11" s="128"/>
      <c r="E11" s="128"/>
      <c r="F11" s="128"/>
      <c r="G11" s="128"/>
      <c r="H11" s="128"/>
      <c r="I11" s="128"/>
    </row>
    <row r="12" spans="1:9" hidden="1" x14ac:dyDescent="0.2">
      <c r="A12" s="128"/>
      <c r="B12" s="128"/>
      <c r="C12" s="147"/>
      <c r="D12" s="128"/>
      <c r="E12" s="128"/>
      <c r="F12" s="128"/>
      <c r="G12" s="128"/>
      <c r="H12" s="128"/>
      <c r="I12" s="128"/>
    </row>
    <row r="13" spans="1:9" hidden="1" x14ac:dyDescent="0.2">
      <c r="A13" s="128"/>
      <c r="B13" s="128"/>
      <c r="C13" s="147"/>
      <c r="D13" s="128"/>
      <c r="E13" s="128"/>
      <c r="F13" s="128"/>
      <c r="G13" s="128"/>
      <c r="H13" s="128"/>
      <c r="I13" s="128"/>
    </row>
    <row r="14" spans="1:9" hidden="1" x14ac:dyDescent="0.2">
      <c r="A14" s="128"/>
      <c r="B14" s="128"/>
      <c r="C14" s="147"/>
      <c r="D14" s="128"/>
      <c r="E14" s="128"/>
      <c r="F14" s="128"/>
      <c r="G14" s="128"/>
      <c r="H14" s="128"/>
      <c r="I14" s="128"/>
    </row>
    <row r="15" spans="1:9" hidden="1" x14ac:dyDescent="0.2">
      <c r="A15" s="128"/>
      <c r="B15" s="128"/>
      <c r="C15" s="147"/>
      <c r="D15" s="128"/>
      <c r="E15" s="128"/>
      <c r="F15" s="128"/>
      <c r="G15" s="128"/>
      <c r="H15" s="128"/>
      <c r="I15" s="128"/>
    </row>
    <row r="16" spans="1:9" hidden="1" x14ac:dyDescent="0.2">
      <c r="A16" s="128"/>
      <c r="B16" s="128"/>
      <c r="C16" s="147"/>
      <c r="D16" s="128"/>
      <c r="E16" s="128"/>
      <c r="F16" s="128"/>
      <c r="G16" s="128"/>
      <c r="H16" s="128"/>
      <c r="I16" s="128"/>
    </row>
    <row r="17" spans="1:9" hidden="1" x14ac:dyDescent="0.2">
      <c r="A17" s="128"/>
      <c r="B17" s="128"/>
      <c r="C17" s="147"/>
      <c r="D17" s="128"/>
      <c r="E17" s="128"/>
      <c r="F17" s="128"/>
      <c r="G17" s="128"/>
      <c r="H17" s="128"/>
      <c r="I17" s="128"/>
    </row>
    <row r="18" spans="1:9" hidden="1" x14ac:dyDescent="0.2">
      <c r="A18" s="128"/>
      <c r="B18" s="128"/>
      <c r="C18" s="147"/>
      <c r="D18" s="128"/>
      <c r="E18" s="128"/>
      <c r="F18" s="128"/>
      <c r="G18" s="128"/>
      <c r="H18" s="128"/>
      <c r="I18" s="128"/>
    </row>
    <row r="19" spans="1:9" hidden="1" x14ac:dyDescent="0.2">
      <c r="A19" s="128"/>
      <c r="B19" s="128"/>
      <c r="C19" s="147"/>
      <c r="D19" s="128"/>
      <c r="E19" s="128"/>
      <c r="F19" s="128"/>
      <c r="G19" s="128"/>
      <c r="H19" s="128"/>
      <c r="I19" s="128"/>
    </row>
    <row r="20" spans="1:9" hidden="1" x14ac:dyDescent="0.2">
      <c r="A20" s="128"/>
      <c r="B20" s="128"/>
      <c r="C20" s="147"/>
      <c r="D20" s="128"/>
      <c r="E20" s="128"/>
      <c r="F20" s="128"/>
      <c r="G20" s="128"/>
      <c r="H20" s="128"/>
      <c r="I20" s="128"/>
    </row>
    <row r="21" spans="1:9" hidden="1" x14ac:dyDescent="0.2">
      <c r="A21" s="128"/>
      <c r="B21" s="128"/>
      <c r="C21" s="147"/>
      <c r="D21" s="128"/>
      <c r="E21" s="128"/>
      <c r="F21" s="128"/>
      <c r="G21" s="128"/>
      <c r="H21" s="128"/>
      <c r="I21" s="128"/>
    </row>
    <row r="22" spans="1:9" hidden="1" x14ac:dyDescent="0.2">
      <c r="A22" s="128"/>
      <c r="B22" s="128"/>
      <c r="C22" s="147"/>
      <c r="D22" s="128"/>
      <c r="E22" s="128"/>
      <c r="F22" s="128"/>
      <c r="G22" s="128"/>
      <c r="H22" s="128"/>
      <c r="I22" s="128"/>
    </row>
    <row r="23" spans="1:9" hidden="1" x14ac:dyDescent="0.2">
      <c r="A23" s="128"/>
      <c r="B23" s="128"/>
      <c r="C23" s="147"/>
      <c r="D23" s="128"/>
      <c r="E23" s="128"/>
      <c r="F23" s="128"/>
      <c r="G23" s="128"/>
      <c r="H23" s="128"/>
      <c r="I23" s="128"/>
    </row>
    <row r="24" spans="1:9" hidden="1" x14ac:dyDescent="0.2">
      <c r="A24" s="128"/>
      <c r="B24" s="128"/>
      <c r="C24" s="147"/>
      <c r="D24" s="128"/>
      <c r="E24" s="128"/>
      <c r="F24" s="128"/>
      <c r="G24" s="128"/>
      <c r="H24" s="128"/>
      <c r="I24" s="128"/>
    </row>
    <row r="25" spans="1:9" hidden="1" x14ac:dyDescent="0.2">
      <c r="A25" s="128"/>
      <c r="B25" s="128"/>
      <c r="C25" s="147"/>
      <c r="D25" s="128"/>
      <c r="E25" s="128"/>
      <c r="F25" s="128"/>
      <c r="G25" s="128"/>
      <c r="H25" s="128"/>
      <c r="I25" s="128"/>
    </row>
    <row r="26" spans="1:9" hidden="1" x14ac:dyDescent="0.2">
      <c r="A26" s="128"/>
      <c r="B26" s="128"/>
      <c r="C26" s="147"/>
      <c r="D26" s="128"/>
      <c r="E26" s="128"/>
      <c r="F26" s="128"/>
      <c r="G26" s="128"/>
      <c r="H26" s="128"/>
      <c r="I26" s="128"/>
    </row>
    <row r="27" spans="1:9" hidden="1" x14ac:dyDescent="0.2">
      <c r="A27" s="128"/>
      <c r="B27" s="128"/>
      <c r="C27" s="147"/>
      <c r="D27" s="128"/>
      <c r="E27" s="128"/>
      <c r="F27" s="128"/>
      <c r="G27" s="128"/>
      <c r="H27" s="128"/>
      <c r="I27" s="128"/>
    </row>
    <row r="28" spans="1:9" hidden="1" x14ac:dyDescent="0.2">
      <c r="A28" s="128"/>
      <c r="B28" s="128"/>
      <c r="C28" s="147"/>
      <c r="D28" s="128"/>
      <c r="E28" s="128"/>
      <c r="F28" s="128"/>
      <c r="G28" s="128"/>
      <c r="H28" s="128"/>
      <c r="I28" s="128"/>
    </row>
    <row r="29" spans="1:9" hidden="1" x14ac:dyDescent="0.2">
      <c r="A29" s="128"/>
      <c r="B29" s="128"/>
      <c r="C29" s="147"/>
      <c r="D29" s="128"/>
      <c r="E29" s="128"/>
      <c r="F29" s="128"/>
      <c r="G29" s="128"/>
      <c r="H29" s="128"/>
      <c r="I29" s="128"/>
    </row>
    <row r="30" spans="1:9" hidden="1" x14ac:dyDescent="0.2">
      <c r="A30" s="128"/>
      <c r="B30" s="128"/>
      <c r="C30" s="147"/>
      <c r="D30" s="128"/>
      <c r="E30" s="128"/>
      <c r="F30" s="128"/>
      <c r="G30" s="128"/>
      <c r="H30" s="128"/>
      <c r="I30" s="128"/>
    </row>
    <row r="31" spans="1:9" hidden="1" x14ac:dyDescent="0.2">
      <c r="A31" s="128"/>
      <c r="B31" s="128"/>
      <c r="C31" s="147"/>
      <c r="D31" s="128"/>
      <c r="E31" s="128"/>
      <c r="F31" s="128"/>
      <c r="G31" s="128"/>
      <c r="H31" s="128"/>
      <c r="I31" s="128"/>
    </row>
    <row r="32" spans="1:9" hidden="1" x14ac:dyDescent="0.2">
      <c r="A32" s="128"/>
      <c r="B32" s="128"/>
      <c r="C32" s="147"/>
      <c r="D32" s="128"/>
      <c r="E32" s="128"/>
      <c r="F32" s="128"/>
      <c r="G32" s="128"/>
      <c r="H32" s="128"/>
      <c r="I32" s="128"/>
    </row>
    <row r="33" spans="1:9" hidden="1" x14ac:dyDescent="0.2">
      <c r="A33" s="128"/>
      <c r="B33" s="128"/>
      <c r="C33" s="147"/>
      <c r="D33" s="128"/>
      <c r="E33" s="128"/>
      <c r="F33" s="128"/>
      <c r="G33" s="128"/>
      <c r="H33" s="128"/>
      <c r="I33" s="128"/>
    </row>
    <row r="34" spans="1:9" hidden="1" x14ac:dyDescent="0.2">
      <c r="A34" s="128"/>
      <c r="B34" s="128"/>
      <c r="C34" s="147"/>
      <c r="D34" s="128"/>
      <c r="E34" s="128"/>
      <c r="F34" s="128"/>
      <c r="G34" s="128"/>
      <c r="H34" s="128"/>
      <c r="I34" s="128"/>
    </row>
    <row r="35" spans="1:9" hidden="1" x14ac:dyDescent="0.2">
      <c r="A35" s="128"/>
      <c r="B35" s="128"/>
      <c r="C35" s="147"/>
      <c r="D35" s="128"/>
      <c r="E35" s="128"/>
      <c r="F35" s="128"/>
      <c r="G35" s="128"/>
      <c r="H35" s="128"/>
      <c r="I35" s="128"/>
    </row>
    <row r="36" spans="1:9" hidden="1" x14ac:dyDescent="0.2">
      <c r="A36" s="128"/>
      <c r="B36" s="128"/>
      <c r="C36" s="147"/>
      <c r="D36" s="128"/>
      <c r="E36" s="128"/>
      <c r="F36" s="128"/>
      <c r="G36" s="128"/>
      <c r="H36" s="128"/>
      <c r="I36" s="128"/>
    </row>
    <row r="37" spans="1:9" hidden="1" x14ac:dyDescent="0.2">
      <c r="A37" s="128"/>
      <c r="B37" s="128"/>
      <c r="C37" s="147"/>
      <c r="D37" s="128"/>
      <c r="E37" s="128"/>
      <c r="F37" s="128"/>
      <c r="G37" s="128"/>
      <c r="H37" s="128"/>
      <c r="I37" s="128"/>
    </row>
    <row r="38" spans="1:9" ht="6" hidden="1" customHeight="1" x14ac:dyDescent="0.2">
      <c r="A38" s="128"/>
      <c r="B38" s="128"/>
      <c r="C38" s="147"/>
      <c r="D38" s="128"/>
      <c r="E38" s="128"/>
      <c r="F38" s="128"/>
      <c r="G38" s="128"/>
      <c r="H38" s="128"/>
      <c r="I38" s="128"/>
    </row>
    <row r="39" spans="1:9" ht="6" hidden="1" customHeight="1" x14ac:dyDescent="0.2">
      <c r="A39" s="128"/>
      <c r="B39" s="128"/>
      <c r="C39" s="147"/>
      <c r="D39" s="128"/>
      <c r="E39" s="128"/>
      <c r="F39" s="128"/>
      <c r="G39" s="128"/>
      <c r="H39" s="128"/>
      <c r="I39" s="128"/>
    </row>
    <row r="40" spans="1:9" ht="6" hidden="1" customHeight="1" x14ac:dyDescent="0.2"/>
    <row r="41" spans="1:9" ht="6" hidden="1" customHeight="1" x14ac:dyDescent="0.2"/>
    <row r="42" spans="1:9" ht="6" hidden="1" customHeight="1" x14ac:dyDescent="0.2"/>
    <row r="43" spans="1:9" hidden="1" x14ac:dyDescent="0.2"/>
    <row r="44" spans="1:9" hidden="1" x14ac:dyDescent="0.2"/>
    <row r="45" spans="1:9" hidden="1" x14ac:dyDescent="0.2"/>
    <row r="46" spans="1:9" hidden="1" x14ac:dyDescent="0.2"/>
    <row r="47" spans="1:9" hidden="1" x14ac:dyDescent="0.2"/>
    <row r="48" spans="1:9" hidden="1" x14ac:dyDescent="0.2"/>
    <row r="49" spans="1:10" hidden="1" x14ac:dyDescent="0.2"/>
    <row r="50" spans="1:10" hidden="1" x14ac:dyDescent="0.2"/>
    <row r="51" spans="1:10" hidden="1" x14ac:dyDescent="0.2"/>
    <row r="52" spans="1:10" hidden="1" x14ac:dyDescent="0.2"/>
    <row r="53" spans="1:10" hidden="1" x14ac:dyDescent="0.2"/>
    <row r="54" spans="1:10" hidden="1" x14ac:dyDescent="0.2"/>
    <row r="55" spans="1:10" hidden="1" x14ac:dyDescent="0.2"/>
    <row r="56" spans="1:10" hidden="1" x14ac:dyDescent="0.2"/>
    <row r="57" spans="1:10" hidden="1" x14ac:dyDescent="0.2"/>
    <row r="58" spans="1:10" ht="15" hidden="1" customHeight="1" x14ac:dyDescent="0.2"/>
    <row r="59" spans="1:10" hidden="1" x14ac:dyDescent="0.2"/>
    <row r="60" spans="1:10" hidden="1" x14ac:dyDescent="0.2"/>
    <row r="61" spans="1:10" hidden="1" x14ac:dyDescent="0.2">
      <c r="A61" s="148"/>
      <c r="B61" s="149"/>
      <c r="C61" s="150"/>
      <c r="D61" s="151"/>
      <c r="E61" s="152"/>
      <c r="F61" s="126"/>
      <c r="G61" s="149"/>
      <c r="H61" s="149"/>
      <c r="I61" s="149"/>
      <c r="J61" s="140"/>
    </row>
    <row r="62" spans="1:10" hidden="1" x14ac:dyDescent="0.2">
      <c r="A62" s="128"/>
      <c r="B62" s="149"/>
      <c r="C62" s="124"/>
      <c r="D62" s="131"/>
      <c r="E62" s="131"/>
      <c r="F62" s="126"/>
      <c r="G62" s="149"/>
      <c r="H62" s="149"/>
      <c r="I62" s="149"/>
      <c r="J62" s="140"/>
    </row>
    <row r="63" spans="1:10" x14ac:dyDescent="0.2">
      <c r="A63" s="128"/>
      <c r="B63" s="149"/>
      <c r="C63" s="124"/>
      <c r="D63" s="131"/>
      <c r="E63" s="131"/>
      <c r="F63" s="126"/>
      <c r="G63" s="149"/>
      <c r="H63" s="149"/>
      <c r="I63" s="149"/>
      <c r="J63" s="140"/>
    </row>
    <row r="64" spans="1:10" x14ac:dyDescent="0.2">
      <c r="A64" s="234" t="s">
        <v>87</v>
      </c>
      <c r="B64" s="149"/>
      <c r="C64" s="150"/>
      <c r="D64" s="151"/>
      <c r="E64" s="153"/>
      <c r="F64" s="126"/>
      <c r="G64" s="149"/>
      <c r="H64" s="149"/>
      <c r="I64" s="154"/>
      <c r="J64" s="140"/>
    </row>
    <row r="65" spans="1:10" ht="26.25" x14ac:dyDescent="0.2">
      <c r="A65" s="405" t="s">
        <v>437</v>
      </c>
      <c r="B65" s="406"/>
      <c r="C65" s="406"/>
      <c r="D65" s="238"/>
      <c r="E65" s="238"/>
      <c r="F65" s="239"/>
      <c r="G65" s="238"/>
      <c r="H65" s="238"/>
      <c r="I65" s="238"/>
      <c r="J65" s="140"/>
    </row>
    <row r="66" spans="1:10" x14ac:dyDescent="0.2">
      <c r="A66" s="128"/>
      <c r="B66" s="149"/>
      <c r="C66" s="124"/>
      <c r="D66" s="131"/>
      <c r="E66" s="153"/>
      <c r="F66" s="126"/>
      <c r="G66" s="149"/>
      <c r="H66" s="149"/>
      <c r="I66" s="154"/>
      <c r="J66" s="140"/>
    </row>
    <row r="67" spans="1:10" x14ac:dyDescent="0.2">
      <c r="A67" s="234" t="s">
        <v>256</v>
      </c>
      <c r="B67" s="131"/>
      <c r="C67" s="124"/>
      <c r="D67" s="131"/>
      <c r="E67" s="131"/>
      <c r="F67" s="126"/>
      <c r="G67" s="131"/>
      <c r="H67" s="131"/>
      <c r="I67" s="126"/>
      <c r="J67" s="140"/>
    </row>
    <row r="68" spans="1:10" x14ac:dyDescent="0.2">
      <c r="A68" s="407"/>
      <c r="B68" s="408"/>
      <c r="C68" s="408"/>
      <c r="D68" s="240"/>
      <c r="E68" s="240"/>
      <c r="F68" s="241"/>
      <c r="G68" s="240"/>
      <c r="H68" s="240"/>
      <c r="I68" s="240"/>
      <c r="J68" s="140"/>
    </row>
    <row r="69" spans="1:10" x14ac:dyDescent="0.2">
      <c r="A69" s="128"/>
      <c r="B69" s="131"/>
      <c r="C69" s="124"/>
      <c r="D69" s="131"/>
      <c r="E69" s="131"/>
      <c r="F69" s="126"/>
      <c r="G69" s="131"/>
      <c r="H69" s="131"/>
      <c r="I69" s="126"/>
      <c r="J69" s="140"/>
    </row>
    <row r="70" spans="1:10" x14ac:dyDescent="0.2">
      <c r="A70" s="15"/>
      <c r="B70" s="16"/>
      <c r="C70" s="56"/>
      <c r="D70" s="16"/>
      <c r="E70" s="16"/>
      <c r="F70" s="13"/>
      <c r="G70" s="16"/>
      <c r="H70" s="16"/>
      <c r="I70" s="13"/>
      <c r="J70" s="140"/>
    </row>
    <row r="71" spans="1:10" ht="15.75" x14ac:dyDescent="0.2">
      <c r="A71" s="20"/>
      <c r="B71" s="23"/>
      <c r="C71" s="346" t="s">
        <v>88</v>
      </c>
      <c r="D71" s="118"/>
      <c r="E71" s="21"/>
      <c r="F71" s="22"/>
      <c r="G71" s="23"/>
      <c r="H71" s="23"/>
      <c r="I71" s="13"/>
      <c r="J71" s="154"/>
    </row>
    <row r="72" spans="1:10" x14ac:dyDescent="0.2">
      <c r="A72" s="10"/>
      <c r="B72" s="23"/>
      <c r="C72" s="77"/>
      <c r="D72" s="116"/>
      <c r="E72" s="21"/>
      <c r="F72" s="22"/>
      <c r="G72" s="23"/>
      <c r="H72" s="23"/>
      <c r="I72" s="24"/>
      <c r="J72" s="140"/>
    </row>
    <row r="73" spans="1:10" x14ac:dyDescent="0.2">
      <c r="A73" s="15" t="s">
        <v>2</v>
      </c>
      <c r="B73" s="13"/>
      <c r="C73" s="77" t="s">
        <v>89</v>
      </c>
      <c r="D73" s="116"/>
      <c r="E73" s="13" t="s">
        <v>7</v>
      </c>
      <c r="F73" s="401" t="s">
        <v>90</v>
      </c>
      <c r="G73" s="401"/>
      <c r="H73" s="293"/>
      <c r="I73" s="13"/>
      <c r="J73" s="156"/>
    </row>
    <row r="74" spans="1:10" x14ac:dyDescent="0.2">
      <c r="A74" s="15"/>
      <c r="B74" s="13"/>
      <c r="C74" s="77"/>
      <c r="D74" s="116"/>
      <c r="E74" s="13" t="s">
        <v>8</v>
      </c>
      <c r="F74" s="401" t="s">
        <v>91</v>
      </c>
      <c r="G74" s="401"/>
      <c r="H74" s="293"/>
      <c r="I74" s="13"/>
      <c r="J74" s="156"/>
    </row>
    <row r="75" spans="1:10" x14ac:dyDescent="0.2">
      <c r="A75" s="15"/>
      <c r="B75" s="13"/>
      <c r="C75" s="77"/>
      <c r="D75" s="116"/>
      <c r="E75" s="13" t="s">
        <v>9</v>
      </c>
      <c r="F75" s="401" t="s">
        <v>98</v>
      </c>
      <c r="G75" s="401"/>
      <c r="H75" s="293"/>
      <c r="I75" s="13"/>
      <c r="J75" s="156"/>
    </row>
    <row r="76" spans="1:10" x14ac:dyDescent="0.2">
      <c r="A76" s="15"/>
      <c r="B76" s="13"/>
      <c r="C76" s="77"/>
      <c r="D76" s="116"/>
      <c r="E76" s="13" t="s">
        <v>10</v>
      </c>
      <c r="F76" s="401" t="s">
        <v>92</v>
      </c>
      <c r="G76" s="401"/>
      <c r="H76" s="293"/>
      <c r="I76" s="13"/>
      <c r="J76" s="156"/>
    </row>
    <row r="77" spans="1:10" x14ac:dyDescent="0.2">
      <c r="A77" s="15"/>
      <c r="B77" s="13"/>
      <c r="C77" s="77"/>
      <c r="D77" s="116"/>
      <c r="E77" s="13"/>
      <c r="F77" s="115"/>
      <c r="G77" s="13"/>
      <c r="H77" s="13"/>
      <c r="I77" s="13"/>
      <c r="J77" s="156"/>
    </row>
    <row r="78" spans="1:10" x14ac:dyDescent="0.2">
      <c r="A78" s="15" t="s">
        <v>41</v>
      </c>
      <c r="B78" s="13"/>
      <c r="C78" s="77" t="s">
        <v>93</v>
      </c>
      <c r="D78" s="116"/>
      <c r="E78" s="13"/>
      <c r="F78" s="115"/>
      <c r="G78" s="13"/>
      <c r="H78" s="13"/>
      <c r="I78" s="13"/>
      <c r="J78" s="156"/>
    </row>
    <row r="79" spans="1:10" x14ac:dyDescent="0.2">
      <c r="A79" s="15"/>
      <c r="B79" s="13"/>
      <c r="C79" s="77"/>
      <c r="D79" s="116"/>
      <c r="E79" s="13"/>
      <c r="F79" s="115"/>
      <c r="G79" s="13"/>
      <c r="H79" s="13"/>
      <c r="I79" s="13"/>
      <c r="J79" s="156"/>
    </row>
    <row r="80" spans="1:10" x14ac:dyDescent="0.2">
      <c r="A80" s="15" t="s">
        <v>46</v>
      </c>
      <c r="B80" s="13"/>
      <c r="C80" s="402" t="s">
        <v>94</v>
      </c>
      <c r="D80" s="402"/>
      <c r="E80" s="13" t="s">
        <v>47</v>
      </c>
      <c r="F80" s="401" t="s">
        <v>131</v>
      </c>
      <c r="G80" s="401"/>
      <c r="H80" s="293"/>
      <c r="I80" s="13"/>
      <c r="J80" s="156"/>
    </row>
    <row r="81" spans="1:10" x14ac:dyDescent="0.2">
      <c r="A81" s="15"/>
      <c r="B81" s="13"/>
      <c r="C81" s="77"/>
      <c r="D81" s="116"/>
      <c r="E81" s="13" t="s">
        <v>48</v>
      </c>
      <c r="F81" s="401" t="s">
        <v>134</v>
      </c>
      <c r="G81" s="401"/>
      <c r="H81" s="293"/>
      <c r="I81" s="13"/>
      <c r="J81" s="156"/>
    </row>
    <row r="82" spans="1:10" x14ac:dyDescent="0.2">
      <c r="A82" s="15"/>
      <c r="B82" s="13"/>
      <c r="C82" s="77"/>
      <c r="D82" s="116"/>
      <c r="E82" s="13" t="s">
        <v>49</v>
      </c>
      <c r="F82" s="401" t="s">
        <v>135</v>
      </c>
      <c r="G82" s="401"/>
      <c r="H82" s="293"/>
      <c r="I82" s="13"/>
      <c r="J82" s="156"/>
    </row>
    <row r="83" spans="1:10" x14ac:dyDescent="0.2">
      <c r="A83" s="15"/>
      <c r="B83" s="13"/>
      <c r="C83" s="56"/>
      <c r="D83" s="16"/>
      <c r="E83" s="13"/>
      <c r="F83" s="115"/>
      <c r="G83" s="13"/>
      <c r="H83" s="13"/>
      <c r="I83" s="13"/>
      <c r="J83" s="140"/>
    </row>
    <row r="84" spans="1:10" x14ac:dyDescent="0.2">
      <c r="A84" s="15" t="s">
        <v>51</v>
      </c>
      <c r="B84" s="13"/>
      <c r="C84" s="56" t="s">
        <v>95</v>
      </c>
      <c r="D84" s="16"/>
      <c r="E84" s="13" t="s">
        <v>52</v>
      </c>
      <c r="F84" s="401" t="s">
        <v>34</v>
      </c>
      <c r="G84" s="401"/>
      <c r="H84" s="293"/>
      <c r="I84" s="13"/>
      <c r="J84" s="140"/>
    </row>
    <row r="85" spans="1:10" x14ac:dyDescent="0.2">
      <c r="A85" s="15"/>
      <c r="B85" s="13"/>
      <c r="C85" s="56"/>
      <c r="D85" s="16"/>
      <c r="E85" s="13" t="s">
        <v>53</v>
      </c>
      <c r="F85" s="401" t="s">
        <v>37</v>
      </c>
      <c r="G85" s="401"/>
      <c r="H85" s="293"/>
      <c r="I85" s="13"/>
      <c r="J85" s="140"/>
    </row>
    <row r="86" spans="1:10" ht="15.75" customHeight="1" x14ac:dyDescent="0.2">
      <c r="A86" s="15"/>
      <c r="B86" s="13"/>
      <c r="C86" s="56"/>
      <c r="D86" s="16"/>
      <c r="E86" s="13" t="s">
        <v>54</v>
      </c>
      <c r="F86" s="401" t="s">
        <v>120</v>
      </c>
      <c r="G86" s="401"/>
      <c r="H86" s="293"/>
      <c r="I86" s="13"/>
      <c r="J86" s="140"/>
    </row>
    <row r="87" spans="1:10" x14ac:dyDescent="0.2">
      <c r="A87" s="15"/>
      <c r="B87" s="13"/>
      <c r="C87" s="56"/>
      <c r="D87" s="16"/>
      <c r="E87" s="13" t="s">
        <v>55</v>
      </c>
      <c r="F87" s="401" t="s">
        <v>39</v>
      </c>
      <c r="G87" s="401"/>
      <c r="H87" s="293"/>
      <c r="I87" s="13"/>
      <c r="J87" s="140"/>
    </row>
    <row r="88" spans="1:10" x14ac:dyDescent="0.2">
      <c r="A88" s="15"/>
      <c r="B88" s="13"/>
      <c r="C88" s="56"/>
      <c r="D88" s="16"/>
      <c r="E88" s="13" t="s">
        <v>56</v>
      </c>
      <c r="F88" s="401" t="s">
        <v>40</v>
      </c>
      <c r="G88" s="401"/>
      <c r="H88" s="293"/>
      <c r="I88" s="13"/>
      <c r="J88" s="140"/>
    </row>
    <row r="89" spans="1:10" x14ac:dyDescent="0.2">
      <c r="A89" s="15"/>
      <c r="B89" s="13"/>
      <c r="C89" s="56"/>
      <c r="D89" s="16"/>
      <c r="E89" s="13" t="s">
        <v>57</v>
      </c>
      <c r="F89" s="401" t="s">
        <v>0</v>
      </c>
      <c r="G89" s="401"/>
      <c r="H89" s="293"/>
      <c r="I89" s="13"/>
      <c r="J89" s="140"/>
    </row>
    <row r="90" spans="1:10" x14ac:dyDescent="0.2">
      <c r="A90" s="15"/>
      <c r="B90" s="13"/>
      <c r="C90" s="56"/>
      <c r="D90" s="16"/>
      <c r="E90" s="13" t="s">
        <v>96</v>
      </c>
      <c r="F90" s="401" t="s">
        <v>1</v>
      </c>
      <c r="G90" s="401"/>
      <c r="H90" s="293"/>
      <c r="I90" s="13"/>
      <c r="J90" s="140"/>
    </row>
    <row r="91" spans="1:10" x14ac:dyDescent="0.2">
      <c r="A91" s="15"/>
      <c r="B91" s="13"/>
      <c r="C91" s="56"/>
      <c r="D91" s="16"/>
      <c r="E91" s="13" t="s">
        <v>97</v>
      </c>
      <c r="F91" s="115" t="s">
        <v>100</v>
      </c>
      <c r="G91" s="115"/>
      <c r="H91" s="293"/>
      <c r="I91" s="13"/>
      <c r="J91" s="140"/>
    </row>
    <row r="92" spans="1:10" x14ac:dyDescent="0.2">
      <c r="A92" s="15"/>
      <c r="B92" s="13"/>
      <c r="C92" s="56"/>
      <c r="D92" s="16"/>
      <c r="E92" s="13" t="s">
        <v>99</v>
      </c>
      <c r="F92" s="115" t="s">
        <v>73</v>
      </c>
      <c r="G92" s="115"/>
      <c r="H92" s="293"/>
      <c r="I92" s="13"/>
      <c r="J92" s="140"/>
    </row>
    <row r="93" spans="1:10" x14ac:dyDescent="0.2">
      <c r="A93" s="15"/>
      <c r="B93" s="13"/>
      <c r="C93" s="78"/>
      <c r="D93" s="18"/>
      <c r="E93" s="13"/>
      <c r="F93" s="13"/>
      <c r="G93" s="13"/>
      <c r="H93" s="13"/>
      <c r="I93" s="13"/>
      <c r="J93" s="140"/>
    </row>
    <row r="94" spans="1:10" x14ac:dyDescent="0.2">
      <c r="A94" s="15" t="s">
        <v>58</v>
      </c>
      <c r="B94" s="13"/>
      <c r="C94" s="56" t="s">
        <v>101</v>
      </c>
      <c r="D94" s="16"/>
      <c r="E94" s="13"/>
      <c r="F94" s="392"/>
      <c r="G94" s="392"/>
      <c r="H94" s="292"/>
      <c r="I94" s="13"/>
      <c r="J94" s="140"/>
    </row>
    <row r="95" spans="1:10" x14ac:dyDescent="0.2">
      <c r="A95" s="15"/>
      <c r="B95" s="13"/>
      <c r="C95" s="56"/>
      <c r="D95" s="16"/>
      <c r="E95" s="16"/>
      <c r="F95" s="13"/>
      <c r="G95" s="25"/>
      <c r="H95" s="25"/>
      <c r="I95" s="13"/>
      <c r="J95" s="140"/>
    </row>
    <row r="96" spans="1:10" x14ac:dyDescent="0.2">
      <c r="A96" s="128"/>
      <c r="B96" s="126"/>
      <c r="C96" s="124"/>
      <c r="D96" s="131"/>
      <c r="E96" s="131"/>
      <c r="F96" s="126"/>
      <c r="G96" s="158"/>
      <c r="H96" s="158"/>
      <c r="I96" s="126"/>
      <c r="J96" s="140"/>
    </row>
    <row r="97" spans="1:10" x14ac:dyDescent="0.2">
      <c r="A97" s="128"/>
      <c r="B97" s="126"/>
      <c r="C97" s="124"/>
      <c r="D97" s="131"/>
      <c r="E97" s="131"/>
      <c r="F97" s="126"/>
      <c r="G97" s="158"/>
      <c r="H97" s="158"/>
      <c r="I97" s="126"/>
      <c r="J97" s="140"/>
    </row>
    <row r="98" spans="1:10" x14ac:dyDescent="0.2">
      <c r="A98" s="347" t="s">
        <v>7</v>
      </c>
      <c r="B98" s="250"/>
      <c r="C98" s="348" t="s">
        <v>90</v>
      </c>
      <c r="D98" s="104"/>
      <c r="E98" s="9"/>
      <c r="F98" s="9"/>
      <c r="G98" s="14"/>
      <c r="H98" s="14"/>
      <c r="I98" s="88"/>
      <c r="J98" s="154"/>
    </row>
    <row r="99" spans="1:10" x14ac:dyDescent="0.2">
      <c r="A99" s="15"/>
      <c r="B99" s="13"/>
      <c r="C99" s="56"/>
      <c r="D99" s="16"/>
      <c r="E99" s="9"/>
      <c r="F99" s="13"/>
      <c r="G99" s="14"/>
      <c r="H99" s="14"/>
      <c r="I99" s="14"/>
      <c r="J99" s="140"/>
    </row>
    <row r="100" spans="1:10" x14ac:dyDescent="0.2">
      <c r="A100" s="11" t="s">
        <v>102</v>
      </c>
      <c r="B100" s="13"/>
      <c r="C100" s="393" t="s">
        <v>252</v>
      </c>
      <c r="D100" s="393"/>
      <c r="E100" s="393"/>
      <c r="F100" s="393"/>
      <c r="G100" s="393"/>
      <c r="H100" s="393"/>
      <c r="I100" s="393"/>
    </row>
    <row r="101" spans="1:10" ht="12.75" customHeight="1" x14ac:dyDescent="0.2">
      <c r="A101" s="15"/>
      <c r="B101" s="13"/>
      <c r="C101" s="393"/>
      <c r="D101" s="393"/>
      <c r="E101" s="393"/>
      <c r="F101" s="393"/>
      <c r="G101" s="393"/>
      <c r="H101" s="393"/>
      <c r="I101" s="393"/>
      <c r="J101" s="140"/>
    </row>
    <row r="102" spans="1:10" ht="12.75" customHeight="1" x14ac:dyDescent="0.2">
      <c r="A102" s="11" t="s">
        <v>103</v>
      </c>
      <c r="B102" s="13"/>
      <c r="C102" s="399" t="s">
        <v>461</v>
      </c>
      <c r="D102" s="399"/>
      <c r="E102" s="399"/>
      <c r="F102" s="399"/>
      <c r="G102" s="399"/>
      <c r="H102" s="399"/>
      <c r="I102" s="399"/>
      <c r="J102" s="140"/>
    </row>
    <row r="103" spans="1:10" ht="12.75" customHeight="1" x14ac:dyDescent="0.2">
      <c r="A103" s="11"/>
      <c r="B103" s="13"/>
      <c r="C103" s="399"/>
      <c r="D103" s="399"/>
      <c r="E103" s="399"/>
      <c r="F103" s="399"/>
      <c r="G103" s="399"/>
      <c r="H103" s="399"/>
      <c r="I103" s="399"/>
      <c r="J103" s="140"/>
    </row>
    <row r="104" spans="1:10" x14ac:dyDescent="0.2">
      <c r="A104" s="15"/>
      <c r="B104" s="13"/>
      <c r="C104" s="400" t="s">
        <v>463</v>
      </c>
      <c r="D104" s="400"/>
      <c r="E104" s="400"/>
      <c r="F104" s="400"/>
      <c r="G104" s="400"/>
      <c r="H104" s="400"/>
      <c r="I104" s="400"/>
      <c r="J104" s="140"/>
    </row>
    <row r="105" spans="1:10" x14ac:dyDescent="0.2">
      <c r="A105" s="15"/>
      <c r="B105" s="13"/>
      <c r="C105" s="28"/>
      <c r="D105" s="28"/>
      <c r="E105" s="28"/>
      <c r="F105" s="28"/>
      <c r="G105" s="28"/>
      <c r="H105" s="28"/>
      <c r="I105" s="28"/>
      <c r="J105" s="140"/>
    </row>
    <row r="106" spans="1:10" x14ac:dyDescent="0.2">
      <c r="A106" s="347" t="s">
        <v>8</v>
      </c>
      <c r="B106" s="250"/>
      <c r="C106" s="348" t="s">
        <v>91</v>
      </c>
      <c r="D106" s="104"/>
      <c r="E106" s="9"/>
      <c r="F106" s="13"/>
      <c r="G106" s="14"/>
      <c r="H106" s="14"/>
      <c r="I106" s="14"/>
      <c r="J106" s="140"/>
    </row>
    <row r="107" spans="1:10" x14ac:dyDescent="0.2">
      <c r="A107" s="15"/>
      <c r="B107" s="13"/>
      <c r="C107" s="56"/>
      <c r="D107" s="16"/>
      <c r="E107" s="176"/>
      <c r="F107" s="13"/>
      <c r="G107" s="14"/>
      <c r="H107" s="14"/>
      <c r="I107" s="14"/>
      <c r="J107" s="140"/>
    </row>
    <row r="108" spans="1:10" x14ac:dyDescent="0.2">
      <c r="A108" s="114" t="s">
        <v>104</v>
      </c>
      <c r="B108" s="111"/>
      <c r="C108" s="89" t="s">
        <v>462</v>
      </c>
      <c r="D108" s="207"/>
      <c r="E108" s="355" t="s">
        <v>464</v>
      </c>
      <c r="F108" s="243"/>
      <c r="G108" s="14"/>
      <c r="H108" s="14"/>
      <c r="I108" s="9"/>
      <c r="J108" s="140"/>
    </row>
    <row r="109" spans="1:10" x14ac:dyDescent="0.2">
      <c r="A109" s="114" t="s">
        <v>105</v>
      </c>
      <c r="B109" s="111"/>
      <c r="C109" s="89" t="s">
        <v>106</v>
      </c>
      <c r="D109" s="207"/>
      <c r="E109" s="355" t="s">
        <v>464</v>
      </c>
      <c r="F109" s="243"/>
      <c r="G109" s="14"/>
      <c r="H109" s="14"/>
      <c r="I109" s="9"/>
      <c r="J109" s="140"/>
    </row>
    <row r="110" spans="1:10" x14ac:dyDescent="0.2">
      <c r="A110" s="114" t="s">
        <v>107</v>
      </c>
      <c r="B110" s="111"/>
      <c r="C110" s="89" t="s">
        <v>108</v>
      </c>
      <c r="D110" s="207"/>
      <c r="E110" s="355" t="s">
        <v>470</v>
      </c>
      <c r="F110" s="243"/>
      <c r="G110" s="14"/>
      <c r="H110" s="14"/>
      <c r="I110" s="9"/>
      <c r="J110" s="140"/>
    </row>
    <row r="111" spans="1:10" x14ac:dyDescent="0.2">
      <c r="A111" s="114" t="s">
        <v>109</v>
      </c>
      <c r="B111" s="111"/>
      <c r="C111" s="89" t="s">
        <v>110</v>
      </c>
      <c r="D111" s="207"/>
      <c r="E111" s="355" t="s">
        <v>470</v>
      </c>
      <c r="F111" s="243"/>
      <c r="G111" s="14"/>
      <c r="H111" s="14"/>
      <c r="I111" s="9"/>
      <c r="J111" s="140"/>
    </row>
    <row r="112" spans="1:10" ht="25.9" customHeight="1" x14ac:dyDescent="0.2">
      <c r="A112" s="114" t="s">
        <v>111</v>
      </c>
      <c r="B112" s="111"/>
      <c r="C112" s="89" t="s">
        <v>730</v>
      </c>
      <c r="D112" s="114"/>
      <c r="E112" s="369" t="str">
        <f ca="1">IF(OR(E108="tt.mm.jjjj",E108&lt;TODAY()),"-",EDATE(E108,6))</f>
        <v>-</v>
      </c>
      <c r="F112" s="243"/>
      <c r="G112" s="14"/>
      <c r="H112" s="14"/>
      <c r="I112" s="9"/>
      <c r="J112" s="140"/>
    </row>
    <row r="113" spans="1:10" x14ac:dyDescent="0.2">
      <c r="A113" s="114" t="s">
        <v>424</v>
      </c>
      <c r="B113" s="114"/>
      <c r="C113" s="89" t="s">
        <v>425</v>
      </c>
      <c r="D113" s="114"/>
      <c r="E113" s="396" t="s">
        <v>465</v>
      </c>
      <c r="F113" s="397"/>
      <c r="G113" s="14"/>
      <c r="H113" s="14"/>
      <c r="I113" s="14"/>
      <c r="J113" s="184"/>
    </row>
    <row r="114" spans="1:10" x14ac:dyDescent="0.2">
      <c r="A114" s="11"/>
      <c r="B114" s="13"/>
      <c r="C114" s="117"/>
      <c r="D114" s="12"/>
      <c r="E114" s="9"/>
      <c r="F114" s="115"/>
      <c r="G114" s="14"/>
      <c r="H114" s="14"/>
      <c r="I114" s="14"/>
      <c r="J114" s="140"/>
    </row>
    <row r="115" spans="1:10" x14ac:dyDescent="0.2">
      <c r="A115" s="148"/>
      <c r="B115" s="126"/>
      <c r="C115" s="138"/>
      <c r="D115" s="152"/>
      <c r="F115" s="126"/>
      <c r="G115" s="149"/>
      <c r="H115" s="149"/>
      <c r="I115" s="149"/>
      <c r="J115" s="140"/>
    </row>
    <row r="116" spans="1:10" x14ac:dyDescent="0.2">
      <c r="A116" s="347" t="s">
        <v>9</v>
      </c>
      <c r="B116" s="250"/>
      <c r="C116" s="348" t="s">
        <v>98</v>
      </c>
      <c r="D116" s="104"/>
      <c r="E116" s="9"/>
      <c r="F116" s="115"/>
      <c r="G116" s="14"/>
      <c r="H116" s="14"/>
      <c r="I116" s="14"/>
      <c r="J116" s="140"/>
    </row>
    <row r="117" spans="1:10" x14ac:dyDescent="0.2">
      <c r="A117" s="11"/>
      <c r="B117" s="13"/>
      <c r="C117" s="117"/>
      <c r="D117" s="12"/>
      <c r="E117" s="9"/>
      <c r="F117" s="115"/>
      <c r="G117" s="14"/>
      <c r="H117" s="14"/>
      <c r="I117" s="14"/>
      <c r="J117" s="140"/>
    </row>
    <row r="118" spans="1:10" x14ac:dyDescent="0.2">
      <c r="A118" s="11" t="s">
        <v>112</v>
      </c>
      <c r="B118" s="13"/>
      <c r="C118" s="117" t="s">
        <v>471</v>
      </c>
      <c r="D118" s="12"/>
      <c r="E118" s="9"/>
      <c r="F118" s="115"/>
      <c r="G118" s="14"/>
      <c r="H118" s="14"/>
      <c r="I118" s="14"/>
      <c r="J118" s="140"/>
    </row>
    <row r="119" spans="1:10" ht="12.75" customHeight="1" x14ac:dyDescent="0.2">
      <c r="A119" s="11"/>
      <c r="B119" s="13"/>
      <c r="C119" s="393" t="s">
        <v>466</v>
      </c>
      <c r="D119" s="393"/>
      <c r="E119" s="393"/>
      <c r="F119" s="393"/>
      <c r="G119" s="393"/>
      <c r="H119" s="393"/>
      <c r="I119" s="393"/>
      <c r="J119" s="140"/>
    </row>
    <row r="120" spans="1:10" ht="12.75" customHeight="1" x14ac:dyDescent="0.2">
      <c r="A120" s="11"/>
      <c r="B120" s="13"/>
      <c r="C120" s="394" t="s">
        <v>253</v>
      </c>
      <c r="D120" s="394"/>
      <c r="E120" s="394"/>
      <c r="F120" s="394"/>
      <c r="G120" s="394"/>
      <c r="H120" s="394"/>
      <c r="I120" s="394"/>
      <c r="J120" s="140"/>
    </row>
    <row r="121" spans="1:10" ht="33" customHeight="1" x14ac:dyDescent="0.2">
      <c r="A121" s="11"/>
      <c r="B121" s="13"/>
      <c r="C121" s="394" t="s">
        <v>472</v>
      </c>
      <c r="D121" s="394"/>
      <c r="E121" s="394"/>
      <c r="F121" s="394"/>
      <c r="G121" s="394"/>
      <c r="H121" s="394"/>
      <c r="I121" s="394"/>
      <c r="J121" s="140"/>
    </row>
    <row r="122" spans="1:10" ht="12.75" customHeight="1" x14ac:dyDescent="0.2">
      <c r="A122" s="11"/>
      <c r="B122" s="13"/>
      <c r="C122" s="394" t="s">
        <v>254</v>
      </c>
      <c r="D122" s="394"/>
      <c r="E122" s="394"/>
      <c r="F122" s="394"/>
      <c r="G122" s="394"/>
      <c r="H122" s="394"/>
      <c r="I122" s="394"/>
      <c r="J122" s="140"/>
    </row>
    <row r="123" spans="1:10" ht="12.75" customHeight="1" x14ac:dyDescent="0.2">
      <c r="A123" s="148"/>
      <c r="B123" s="126"/>
      <c r="C123" s="159"/>
      <c r="D123" s="159"/>
      <c r="E123" s="159"/>
      <c r="F123" s="160"/>
      <c r="G123" s="159"/>
      <c r="H123" s="159"/>
      <c r="I123" s="159"/>
      <c r="J123" s="140"/>
    </row>
    <row r="124" spans="1:10" ht="12.75" customHeight="1" x14ac:dyDescent="0.2">
      <c r="A124" s="128"/>
      <c r="B124" s="126"/>
      <c r="C124" s="124"/>
      <c r="D124" s="131"/>
      <c r="F124" s="126"/>
      <c r="G124" s="149"/>
      <c r="H124" s="149"/>
      <c r="I124" s="149"/>
      <c r="J124" s="140"/>
    </row>
    <row r="125" spans="1:10" x14ac:dyDescent="0.2">
      <c r="A125" s="347" t="s">
        <v>10</v>
      </c>
      <c r="B125" s="250"/>
      <c r="C125" s="348" t="s">
        <v>92</v>
      </c>
      <c r="D125" s="104"/>
      <c r="E125" s="9"/>
      <c r="F125" s="9"/>
      <c r="G125" s="14"/>
      <c r="H125" s="14"/>
      <c r="I125" s="109"/>
    </row>
    <row r="126" spans="1:10" x14ac:dyDescent="0.2">
      <c r="A126" s="15"/>
      <c r="B126" s="13"/>
      <c r="C126" s="56"/>
      <c r="D126" s="16"/>
      <c r="E126" s="9"/>
      <c r="F126" s="13"/>
      <c r="G126" s="14"/>
      <c r="H126" s="14"/>
      <c r="I126" s="14"/>
      <c r="J126" s="140"/>
    </row>
    <row r="127" spans="1:10" ht="25.15" customHeight="1" x14ac:dyDescent="0.2">
      <c r="A127" s="11" t="s">
        <v>114</v>
      </c>
      <c r="B127" s="13"/>
      <c r="C127" s="393" t="s">
        <v>467</v>
      </c>
      <c r="D127" s="393"/>
      <c r="E127" s="393"/>
      <c r="F127" s="393"/>
      <c r="G127" s="393"/>
      <c r="H127" s="393"/>
      <c r="I127" s="393"/>
      <c r="J127" s="140"/>
    </row>
    <row r="128" spans="1:10" ht="12.75" customHeight="1" x14ac:dyDescent="0.2">
      <c r="A128" s="15"/>
      <c r="B128" s="13"/>
      <c r="C128" s="76"/>
      <c r="D128" s="9"/>
      <c r="E128" s="9"/>
      <c r="F128" s="9"/>
      <c r="G128" s="14"/>
      <c r="H128" s="14"/>
      <c r="I128" s="14"/>
      <c r="J128" s="140"/>
    </row>
    <row r="129" spans="1:10" x14ac:dyDescent="0.2">
      <c r="A129" s="15" t="s">
        <v>115</v>
      </c>
      <c r="B129" s="13"/>
      <c r="C129" s="74" t="s">
        <v>484</v>
      </c>
      <c r="D129" s="39"/>
      <c r="E129" s="244"/>
      <c r="F129" s="245"/>
      <c r="G129" s="14"/>
      <c r="H129" s="14"/>
      <c r="I129" s="14"/>
      <c r="J129" s="140"/>
    </row>
    <row r="130" spans="1:10" x14ac:dyDescent="0.2">
      <c r="A130" s="15"/>
      <c r="B130" s="13"/>
      <c r="C130" s="246" t="s">
        <v>485</v>
      </c>
      <c r="D130" s="246"/>
      <c r="E130" s="246"/>
      <c r="F130" s="246"/>
      <c r="G130" s="14"/>
      <c r="H130" s="14"/>
      <c r="I130" s="14"/>
      <c r="J130" s="140"/>
    </row>
    <row r="131" spans="1:10" x14ac:dyDescent="0.2">
      <c r="A131" s="15"/>
      <c r="B131" s="13"/>
      <c r="C131" s="395" t="s">
        <v>486</v>
      </c>
      <c r="D131" s="395"/>
      <c r="E131" s="395"/>
      <c r="F131" s="395"/>
      <c r="G131" s="14"/>
      <c r="H131" s="14"/>
      <c r="I131" s="14"/>
      <c r="J131" s="140"/>
    </row>
    <row r="132" spans="1:10" x14ac:dyDescent="0.2">
      <c r="A132" s="15"/>
      <c r="B132" s="13"/>
      <c r="C132" s="395" t="s">
        <v>487</v>
      </c>
      <c r="D132" s="395"/>
      <c r="E132" s="395"/>
      <c r="F132" s="395"/>
      <c r="G132" s="14"/>
      <c r="H132" s="14"/>
      <c r="I132" s="14"/>
      <c r="J132" s="140"/>
    </row>
    <row r="133" spans="1:10" x14ac:dyDescent="0.2">
      <c r="A133" s="15"/>
      <c r="B133" s="13"/>
      <c r="C133" s="395" t="s">
        <v>489</v>
      </c>
      <c r="D133" s="395"/>
      <c r="E133" s="395"/>
      <c r="F133" s="395"/>
      <c r="G133" s="9"/>
      <c r="H133" s="9"/>
      <c r="I133" s="9"/>
    </row>
    <row r="134" spans="1:10" x14ac:dyDescent="0.2">
      <c r="A134" s="15"/>
      <c r="B134" s="13"/>
      <c r="C134" s="398" t="s">
        <v>490</v>
      </c>
      <c r="D134" s="398"/>
      <c r="E134" s="398"/>
      <c r="F134" s="398"/>
      <c r="G134" s="9"/>
      <c r="H134" s="9"/>
      <c r="I134" s="9"/>
    </row>
    <row r="135" spans="1:10" x14ac:dyDescent="0.2">
      <c r="A135" s="15"/>
      <c r="B135" s="13"/>
      <c r="C135" s="247" t="s">
        <v>488</v>
      </c>
      <c r="D135" s="247"/>
      <c r="E135" s="247"/>
      <c r="F135" s="247"/>
      <c r="G135" s="16"/>
      <c r="H135" s="16"/>
      <c r="I135" s="13"/>
      <c r="J135" s="140"/>
    </row>
    <row r="136" spans="1:10" x14ac:dyDescent="0.2">
      <c r="A136" s="19"/>
      <c r="B136" s="13"/>
      <c r="C136" s="247" t="s">
        <v>491</v>
      </c>
      <c r="D136" s="247"/>
      <c r="E136" s="247"/>
      <c r="F136" s="247"/>
      <c r="G136" s="16"/>
      <c r="H136" s="16"/>
      <c r="I136" s="13"/>
      <c r="J136" s="140"/>
    </row>
    <row r="137" spans="1:10" x14ac:dyDescent="0.2">
      <c r="A137" s="154"/>
      <c r="B137" s="126"/>
      <c r="C137" s="162"/>
      <c r="D137" s="162"/>
      <c r="E137" s="162"/>
      <c r="F137" s="126"/>
      <c r="G137" s="131"/>
      <c r="H137" s="131"/>
      <c r="I137" s="126"/>
      <c r="J137" s="140"/>
    </row>
    <row r="138" spans="1:10" x14ac:dyDescent="0.2">
      <c r="B138" s="126"/>
      <c r="E138" s="126"/>
      <c r="F138" s="149"/>
      <c r="G138" s="149"/>
      <c r="H138" s="149"/>
    </row>
    <row r="139" spans="1:10" ht="32.450000000000003" customHeight="1" x14ac:dyDescent="0.2">
      <c r="A139" s="349" t="s">
        <v>41</v>
      </c>
      <c r="B139" s="350"/>
      <c r="C139" s="351" t="s">
        <v>475</v>
      </c>
      <c r="D139" s="140"/>
      <c r="E139" s="126"/>
      <c r="G139" s="163" t="s">
        <v>476</v>
      </c>
      <c r="H139" s="163"/>
      <c r="I139" s="163" t="s">
        <v>732</v>
      </c>
    </row>
    <row r="140" spans="1:10" x14ac:dyDescent="0.2">
      <c r="A140" s="128"/>
      <c r="B140" s="126"/>
      <c r="C140" s="124"/>
      <c r="D140" s="131"/>
      <c r="E140" s="126"/>
      <c r="F140" s="149"/>
      <c r="G140" s="149"/>
      <c r="H140" s="149"/>
      <c r="I140" s="164"/>
      <c r="J140" s="140"/>
    </row>
    <row r="141" spans="1:10" ht="15" customHeight="1" x14ac:dyDescent="0.2">
      <c r="A141" s="128"/>
      <c r="B141" s="126"/>
      <c r="C141" s="124" t="s">
        <v>667</v>
      </c>
      <c r="D141" s="131"/>
      <c r="F141" s="126"/>
      <c r="G141" s="334">
        <f>'LV01 LSA 0000-000'!G76+'LV02 LSA 0000-000'!$G$76+'LV03 LSA 0000-000'!$G$76+'LV04 LSA 0000-000'!$G$76+'LV05 LSA 0000-000'!$G$76+'LV06 LSA 0000-000'!$G$76+'LV07 LSA 0000-000'!$G$76+'LV08 LSA 0000-000'!$G$76+'LV09 LSA 0000-000'!$G$76+'LV10 LSA 0000-000'!$G$76+'LV11 LSA 0000-000'!$G$76+'LV12 LSA 0000-000'!$G$76+'LV13 LSA 0000-000'!$G$76+'LV14 LSA 0000-000'!$G$76+'LV15 LSA 0000-000'!$G$76</f>
        <v>0</v>
      </c>
      <c r="H141" s="333"/>
      <c r="I141" s="334">
        <f>'LV01 LSA 0000-000'!H76+'LV02 LSA 0000-000'!$H$76+'LV03 LSA 0000-000'!$H$76+'LV04 LSA 0000-000'!$H$76+'LV05 LSA 0000-000'!$H$76+'LV06 LSA 0000-000'!$H$76+'LV07 LSA 0000-000'!$H$76+'LV08 LSA 0000-000'!$H$76+'LV09 LSA 0000-000'!$H$76+'LV10 LSA 0000-000'!$H$76+'LV11 LSA 0000-000'!$H$76+'LV12 LSA 0000-000'!$H$76+'LV13 LSA 0000-000'!$H$76+'LV14 LSA 0000-000'!$H$76+'LV15 LSA 0000-000'!$H$76</f>
        <v>0</v>
      </c>
      <c r="J141" s="140"/>
    </row>
    <row r="142" spans="1:10" ht="15" customHeight="1" x14ac:dyDescent="0.2">
      <c r="A142" s="128"/>
      <c r="B142" s="126"/>
      <c r="C142" s="124"/>
      <c r="D142" s="131"/>
      <c r="F142" s="126"/>
      <c r="G142" s="333"/>
      <c r="H142" s="333"/>
      <c r="J142" s="140"/>
    </row>
    <row r="143" spans="1:10" ht="15" customHeight="1" x14ac:dyDescent="0.2">
      <c r="A143" s="128" t="s">
        <v>117</v>
      </c>
      <c r="B143" s="126"/>
      <c r="C143" s="124" t="s">
        <v>34</v>
      </c>
      <c r="D143" s="131"/>
      <c r="F143" s="126"/>
      <c r="G143" s="334">
        <f>'LV01 LSA 0000-000'!G78+'LV02 LSA 0000-000'!$G$78+'LV03 LSA 0000-000'!$G$78+'LV04 LSA 0000-000'!$G$78+'LV05 LSA 0000-000'!$G$78+'LV06 LSA 0000-000'!$G$78+'LV07 LSA 0000-000'!$G$78+'LV08 LSA 0000-000'!$G$78+'LV09 LSA 0000-000'!$G$78+'LV10 LSA 0000-000'!$G$78+'LV11 LSA 0000-000'!$G$78+'LV12 LSA 0000-000'!$G$78+'LV13 LSA 0000-000'!$G$78+'LV14 LSA 0000-000'!$G$78+'LV15 LSA 0000-000'!$G$78</f>
        <v>0</v>
      </c>
      <c r="H143" s="343"/>
      <c r="I143" s="334">
        <f>'LV01 LSA 0000-000'!H78+'LV02 LSA 0000-000'!$H$78+'LV03 LSA 0000-000'!$H$78+'LV04 LSA 0000-000'!$H$78+'LV05 LSA 0000-000'!$H$78+'LV06 LSA 0000-000'!$H$78+'LV07 LSA 0000-000'!$H$78+'LV08 LSA 0000-000'!$H$78+'LV09 LSA 0000-000'!$H$78+'LV10 LSA 0000-000'!$H$78+'LV11 LSA 0000-000'!$H$78+'LV12 LSA 0000-000'!$H$78+'LV13 LSA 0000-000'!$H$78+'LV14 LSA 0000-000'!$H$78+'LV15 LSA 0000-000'!$H$78</f>
        <v>0</v>
      </c>
      <c r="J143" s="140"/>
    </row>
    <row r="144" spans="1:10" ht="15" customHeight="1" x14ac:dyDescent="0.2">
      <c r="A144" s="128" t="s">
        <v>118</v>
      </c>
      <c r="B144" s="126"/>
      <c r="C144" s="124" t="s">
        <v>37</v>
      </c>
      <c r="D144" s="131"/>
      <c r="F144" s="126"/>
      <c r="G144" s="334">
        <f>'LV01 LSA 0000-000'!G79+'LV02 LSA 0000-000'!$G$79+'LV03 LSA 0000-000'!$G$79+'LV04 LSA 0000-000'!$G$79+'LV05 LSA 0000-000'!$G$79+'LV06 LSA 0000-000'!$G$79+'LV07 LSA 0000-000'!$G$79+'LV08 LSA 0000-000'!$G$79+'LV09 LSA 0000-000'!$G$79+'LV10 LSA 0000-000'!$G$79+'LV11 LSA 0000-000'!$G$79+'LV12 LSA 0000-000'!$G$79+'LV13 LSA 0000-000'!$G$79+'LV14 LSA 0000-000'!$G$79+'LV15 LSA 0000-000'!$G$79</f>
        <v>0</v>
      </c>
      <c r="H144" s="343"/>
      <c r="I144" s="334">
        <f>'LV01 LSA 0000-000'!H79+'LV02 LSA 0000-000'!$H$79+'LV03 LSA 0000-000'!$H$79+'LV04 LSA 0000-000'!$H$79+'LV05 LSA 0000-000'!$H$79+'LV06 LSA 0000-000'!$H$79+'LV07 LSA 0000-000'!$H$79+'LV08 LSA 0000-000'!$H$79+'LV09 LSA 0000-000'!$H$79+'LV10 LSA 0000-000'!$H$79+'LV11 LSA 0000-000'!$H$79+'LV12 LSA 0000-000'!$H$79+'LV13 LSA 0000-000'!$H$79+'LV14 LSA 0000-000'!$H$79+'LV15 LSA 0000-000'!$H$79</f>
        <v>0</v>
      </c>
      <c r="J144" s="140"/>
    </row>
    <row r="145" spans="1:24" ht="15" customHeight="1" x14ac:dyDescent="0.2">
      <c r="A145" s="128" t="s">
        <v>119</v>
      </c>
      <c r="B145" s="126"/>
      <c r="C145" s="124" t="s">
        <v>38</v>
      </c>
      <c r="D145" s="131"/>
      <c r="F145" s="126"/>
      <c r="G145" s="334">
        <f>'LV01 LSA 0000-000'!G80+'LV02 LSA 0000-000'!$G$80+'LV03 LSA 0000-000'!$G$80+'LV04 LSA 0000-000'!$G$80+'LV05 LSA 0000-000'!$G$80+'LV06 LSA 0000-000'!$G$80+'LV07 LSA 0000-000'!$G$80+'LV08 LSA 0000-000'!$G$80+'LV09 LSA 0000-000'!$G$80+'LV10 LSA 0000-000'!$G$80+'LV11 LSA 0000-000'!$G$80+'LV12 LSA 0000-000'!$G$80+'LV13 LSA 0000-000'!$G$80+'LV14 LSA 0000-000'!$G$80+'LV15 LSA 0000-000'!$G$80</f>
        <v>0</v>
      </c>
      <c r="H145" s="343"/>
      <c r="I145" s="334">
        <f>'LV01 LSA 0000-000'!H80+'LV02 LSA 0000-000'!$H$80+'LV03 LSA 0000-000'!$H$80+'LV04 LSA 0000-000'!$H$80+'LV05 LSA 0000-000'!$H$80+'LV06 LSA 0000-000'!$H$80+'LV07 LSA 0000-000'!$H$80+'LV08 LSA 0000-000'!$H$80+'LV09 LSA 0000-000'!$H$80+'LV10 LSA 0000-000'!$H$80+'LV11 LSA 0000-000'!$H$80+'LV12 LSA 0000-000'!$H$80+'LV13 LSA 0000-000'!$H$80+'LV14 LSA 0000-000'!$H$80+'LV15 LSA 0000-000'!$H$80</f>
        <v>0</v>
      </c>
      <c r="J145" s="140"/>
    </row>
    <row r="146" spans="1:24" ht="15" customHeight="1" x14ac:dyDescent="0.2">
      <c r="A146" s="128" t="s">
        <v>121</v>
      </c>
      <c r="B146" s="126"/>
      <c r="C146" s="124" t="s">
        <v>39</v>
      </c>
      <c r="D146" s="131"/>
      <c r="F146" s="126"/>
      <c r="G146" s="334">
        <f>'LV01 LSA 0000-000'!G81+'LV02 LSA 0000-000'!$G$81+'LV03 LSA 0000-000'!$G$81+'LV04 LSA 0000-000'!$G$81+'LV05 LSA 0000-000'!$G$81+'LV06 LSA 0000-000'!$G$81+'LV07 LSA 0000-000'!$G$81+'LV08 LSA 0000-000'!$G$81+'LV09 LSA 0000-000'!$G$81+'LV10 LSA 0000-000'!$G$81+'LV11 LSA 0000-000'!$G$81+'LV12 LSA 0000-000'!$G$81+'LV13 LSA 0000-000'!$G$81+'LV14 LSA 0000-000'!$G$81+'LV15 LSA 0000-000'!$G$81</f>
        <v>0</v>
      </c>
      <c r="H146" s="343"/>
      <c r="I146" s="334">
        <f>'LV01 LSA 0000-000'!H81+'LV02 LSA 0000-000'!$H$81+'LV03 LSA 0000-000'!$H$81+'LV04 LSA 0000-000'!$H$81+'LV05 LSA 0000-000'!$H$81+'LV06 LSA 0000-000'!$H$81+'LV07 LSA 0000-000'!$H$81+'LV08 LSA 0000-000'!$H$81+'LV09 LSA 0000-000'!$H$81+'LV10 LSA 0000-000'!$H$81+'LV11 LSA 0000-000'!$H$81+'LV12 LSA 0000-000'!$H$81+'LV13 LSA 0000-000'!$H$81+'LV14 LSA 0000-000'!$H$81+'LV15 LSA 0000-000'!$H$81</f>
        <v>0</v>
      </c>
      <c r="J146" s="140"/>
    </row>
    <row r="147" spans="1:24" ht="15" customHeight="1" x14ac:dyDescent="0.2">
      <c r="A147" s="128" t="s">
        <v>122</v>
      </c>
      <c r="B147" s="126"/>
      <c r="C147" s="124" t="s">
        <v>40</v>
      </c>
      <c r="D147" s="131"/>
      <c r="F147" s="126"/>
      <c r="G147" s="334">
        <f>'LV01 LSA 0000-000'!G82+'LV02 LSA 0000-000'!$G$82+'LV03 LSA 0000-000'!$G$82+'LV04 LSA 0000-000'!$G$82+'LV05 LSA 0000-000'!$G$82+'LV06 LSA 0000-000'!$G$82+'LV07 LSA 0000-000'!$G$82+'LV08 LSA 0000-000'!$G$82+'LV09 LSA 0000-000'!$G$82+'LV10 LSA 0000-000'!$G$82+'LV11 LSA 0000-000'!$G$82+'LV12 LSA 0000-000'!$G$82+'LV13 LSA 0000-000'!$G$82+'LV14 LSA 0000-000'!$G$82+'LV15 LSA 0000-000'!$G$82</f>
        <v>0</v>
      </c>
      <c r="H147" s="343"/>
      <c r="I147" s="334">
        <f>'LV01 LSA 0000-000'!H82+'LV02 LSA 0000-000'!$H$82+'LV03 LSA 0000-000'!$H$82+'LV04 LSA 0000-000'!$H$82+'LV05 LSA 0000-000'!$H$82+'LV06 LSA 0000-000'!$H$82+'LV07 LSA 0000-000'!$H$82+'LV08 LSA 0000-000'!$H$82+'LV09 LSA 0000-000'!$H$82+'LV10 LSA 0000-000'!$H$82+'LV11 LSA 0000-000'!$H$82+'LV12 LSA 0000-000'!$H$82+'LV13 LSA 0000-000'!$H$82+'LV14 LSA 0000-000'!$H$82+'LV15 LSA 0000-000'!$H$82</f>
        <v>0</v>
      </c>
      <c r="J147" s="140"/>
    </row>
    <row r="148" spans="1:24" ht="15" customHeight="1" x14ac:dyDescent="0.2">
      <c r="A148" s="128" t="s">
        <v>123</v>
      </c>
      <c r="B148" s="126"/>
      <c r="C148" s="124" t="s">
        <v>0</v>
      </c>
      <c r="D148" s="131"/>
      <c r="F148" s="126"/>
      <c r="G148" s="334">
        <f>'LV01 LSA 0000-000'!G83+'LV02 LSA 0000-000'!$G$83+'LV03 LSA 0000-000'!$G$83+'LV04 LSA 0000-000'!$G$83+'LV05 LSA 0000-000'!$G$83+'LV06 LSA 0000-000'!$G$83+'LV07 LSA 0000-000'!$G$83+'LV08 LSA 0000-000'!$G$83+'LV09 LSA 0000-000'!$G$83+'LV10 LSA 0000-000'!$G$83+'LV11 LSA 0000-000'!$G$83+'LV12 LSA 0000-000'!$G$83+'LV13 LSA 0000-000'!$G$83+'LV14 LSA 0000-000'!$G$83+'LV15 LSA 0000-000'!$G$83</f>
        <v>0</v>
      </c>
      <c r="H148" s="343"/>
      <c r="I148" s="334">
        <f>'LV01 LSA 0000-000'!H83+'LV02 LSA 0000-000'!$H$83+'LV03 LSA 0000-000'!$H$83+'LV04 LSA 0000-000'!$H$83+'LV05 LSA 0000-000'!$H$83+'LV06 LSA 0000-000'!$H$83+'LV07 LSA 0000-000'!$H$83+'LV08 LSA 0000-000'!$H$83+'LV09 LSA 0000-000'!$H$83+'LV10 LSA 0000-000'!$H$83+'LV11 LSA 0000-000'!$H$83+'LV12 LSA 0000-000'!$H$83+'LV13 LSA 0000-000'!$H$83+'LV14 LSA 0000-000'!$H$83+'LV15 LSA 0000-000'!$H$83</f>
        <v>0</v>
      </c>
      <c r="J148" s="140"/>
    </row>
    <row r="149" spans="1:24" ht="15" customHeight="1" x14ac:dyDescent="0.2">
      <c r="A149" s="128" t="s">
        <v>124</v>
      </c>
      <c r="B149" s="126"/>
      <c r="C149" s="124" t="s">
        <v>1</v>
      </c>
      <c r="D149" s="131"/>
      <c r="F149" s="126"/>
      <c r="G149" s="334">
        <f>'LV01 LSA 0000-000'!G84+'LV02 LSA 0000-000'!$G$84+'LV03 LSA 0000-000'!$G$84+'LV04 LSA 0000-000'!$G$84+'LV05 LSA 0000-000'!$G$84+'LV06 LSA 0000-000'!$G$84+'LV07 LSA 0000-000'!$G$84+'LV08 LSA 0000-000'!$G$84+'LV09 LSA 0000-000'!$G$84+'LV10 LSA 0000-000'!$G$84+'LV11 LSA 0000-000'!$G$84+'LV12 LSA 0000-000'!$G$84+'LV13 LSA 0000-000'!$G$84+'LV14 LSA 0000-000'!$G$84+'LV15 LSA 0000-000'!$G$84</f>
        <v>0</v>
      </c>
      <c r="H149" s="343"/>
      <c r="I149" s="334">
        <f>'LV01 LSA 0000-000'!H84+'LV02 LSA 0000-000'!$H$84+'LV03 LSA 0000-000'!$H$84+'LV04 LSA 0000-000'!$H$84+'LV05 LSA 0000-000'!$H$84+'LV06 LSA 0000-000'!$H$84+'LV07 LSA 0000-000'!$H$84+'LV08 LSA 0000-000'!$H$84+'LV09 LSA 0000-000'!$H$84+'LV10 LSA 0000-000'!$H$84+'LV11 LSA 0000-000'!$H$84+'LV12 LSA 0000-000'!$H$84+'LV13 LSA 0000-000'!$H$84+'LV14 LSA 0000-000'!$H$84+'LV15 LSA 0000-000'!$H$84</f>
        <v>0</v>
      </c>
      <c r="J149" s="140"/>
    </row>
    <row r="150" spans="1:24" ht="15" customHeight="1" thickBot="1" x14ac:dyDescent="0.25">
      <c r="A150" s="128"/>
      <c r="B150" s="126"/>
      <c r="C150" s="155" t="s">
        <v>125</v>
      </c>
      <c r="D150" s="131"/>
      <c r="F150" s="126"/>
      <c r="G150" s="352">
        <f>'LV01 LSA 0000-000'!G85+'LV02 LSA 0000-000'!$G$85+'LV03 LSA 0000-000'!$G$85+'LV04 LSA 0000-000'!$G$85+'LV05 LSA 0000-000'!$G$85+'LV06 LSA 0000-000'!$G$85+'LV07 LSA 0000-000'!$G$85+'LV08 LSA 0000-000'!$G$85+'LV09 LSA 0000-000'!$G$85+'LV10 LSA 0000-000'!$G$85+'LV11 LSA 0000-000'!$G$85+'LV12 LSA 0000-000'!$G$85+'LV13 LSA 0000-000'!$G$85+'LV14 LSA 0000-000'!$G$85+'LV15 LSA 0000-000'!$G$85</f>
        <v>0</v>
      </c>
      <c r="H150" s="353"/>
      <c r="I150" s="352">
        <f>'LV01 LSA 0000-000'!H85+'LV02 LSA 0000-000'!$H$85+'LV03 LSA 0000-000'!$H$85+'LV04 LSA 0000-000'!$H$85+'LV05 LSA 0000-000'!$H$85+'LV06 LSA 0000-000'!$H$85+'LV07 LSA 0000-000'!$H$85+'LV08 LSA 0000-000'!$H$85+'LV09 LSA 0000-000'!$H$85+'LV10 LSA 0000-000'!$H$85+'LV11 LSA 0000-000'!$H$85+'LV12 LSA 0000-000'!$H$85+'LV13 LSA 0000-000'!$H$85+'LV14 LSA 0000-000'!$H$85+'LV15 LSA 0000-000'!$H$85</f>
        <v>0</v>
      </c>
      <c r="J150" s="140"/>
    </row>
    <row r="151" spans="1:24" x14ac:dyDescent="0.2">
      <c r="A151" s="128"/>
      <c r="B151" s="126"/>
      <c r="C151" s="124"/>
      <c r="D151" s="131"/>
      <c r="F151" s="126"/>
      <c r="G151" s="333"/>
      <c r="H151" s="333"/>
      <c r="I151" s="333"/>
      <c r="J151" s="140"/>
    </row>
    <row r="152" spans="1:24" x14ac:dyDescent="0.2">
      <c r="A152" s="128"/>
      <c r="B152" s="126"/>
      <c r="C152" s="124" t="s">
        <v>126</v>
      </c>
      <c r="D152" s="131"/>
      <c r="F152" s="335"/>
      <c r="G152" s="345">
        <f>'LV01 LSA 0000-000'!G87+'LV02 LSA 0000-000'!$G$87+'LV03 LSA 0000-000'!$G$87+'LV04 LSA 0000-000'!$G$87+'LV05 LSA 0000-000'!$G$87+'LV06 LSA 0000-000'!$G$87+'LV07 LSA 0000-000'!$G$87+'LV08 LSA 0000-000'!$G$87+'LV09 LSA 0000-000'!$G$87+'LV10 LSA 0000-000'!$G$87+'LV11 LSA 0000-000'!$G$87+'LV12 LSA 0000-000'!$G$87+'LV13 LSA 0000-000'!$G$87+'LV14 LSA 0000-000'!$G$87+'LV15 LSA 0000-000'!$G$87</f>
        <v>0</v>
      </c>
      <c r="H152" s="343"/>
      <c r="I152" s="334">
        <f>'LV01 LSA 0000-000'!H87+'LV02 LSA 0000-000'!$H$87+'LV03 LSA 0000-000'!$H$87+'LV04 LSA 0000-000'!$H$87+'LV05 LSA 0000-000'!$H$87+'LV06 LSA 0000-000'!$H$87+'LV07 LSA 0000-000'!$H$87+'LV08 LSA 0000-000'!$H$87+'LV09 LSA 0000-000'!$H$87+'LV10 LSA 0000-000'!$H$87+'LV11 LSA 0000-000'!$H$87+'LV12 LSA 0000-000'!$H$87+'LV13 LSA 0000-000'!$H$87+'LV14 LSA 0000-000'!$H$87+'LV15 LSA 0000-000'!$H$87</f>
        <v>0</v>
      </c>
      <c r="J152" s="140"/>
    </row>
    <row r="153" spans="1:24" x14ac:dyDescent="0.2">
      <c r="A153" s="128"/>
      <c r="B153" s="126"/>
      <c r="C153" s="124"/>
      <c r="D153" s="131"/>
      <c r="F153" s="165"/>
      <c r="G153" s="343"/>
      <c r="H153" s="333"/>
      <c r="I153" s="333"/>
      <c r="J153" s="140"/>
    </row>
    <row r="154" spans="1:24" ht="13.5" thickBot="1" x14ac:dyDescent="0.25">
      <c r="A154" s="128"/>
      <c r="B154" s="126"/>
      <c r="C154" s="124" t="s">
        <v>13</v>
      </c>
      <c r="D154" s="131"/>
      <c r="F154" s="165"/>
      <c r="G154" s="352">
        <f>'LV01 LSA 0000-000'!G89+'LV02 LSA 0000-000'!$G$89+'LV03 LSA 0000-000'!$G$89+'LV04 LSA 0000-000'!$G$89+'LV05 LSA 0000-000'!$G$89+'LV06 LSA 0000-000'!$G$89+'LV07 LSA 0000-000'!$G$89+'LV08 LSA 0000-000'!$G$89+'LV09 LSA 0000-000'!$G$89+'LV10 LSA 0000-000'!$G$89+'LV11 LSA 0000-000'!$G$89+'LV12 LSA 0000-000'!$G$89+'LV13 LSA 0000-000'!$G$89+'LV14 LSA 0000-000'!$G$89+'LV15 LSA 0000-000'!$G$89</f>
        <v>0</v>
      </c>
      <c r="H154" s="353"/>
      <c r="I154" s="352">
        <f>'LV01 LSA 0000-000'!H89+'LV02 LSA 0000-000'!$H$89+'LV03 LSA 0000-000'!$H$89+'LV04 LSA 0000-000'!$H$89+'LV05 LSA 0000-000'!$H$89+'LV06 LSA 0000-000'!$H$89+'LV07 LSA 0000-000'!$H$89+'LV08 LSA 0000-000'!$H$89+'LV09 LSA 0000-000'!$H$89+'LV10 LSA 0000-000'!$H$89+'LV11 LSA 0000-000'!$H$89+'LV12 LSA 0000-000'!$H$89+'LV13 LSA 0000-000'!$H$89+'LV14 LSA 0000-000'!$H$89+'LV15 LSA 0000-000'!$H$89</f>
        <v>0</v>
      </c>
      <c r="J154" s="140"/>
    </row>
    <row r="155" spans="1:24" x14ac:dyDescent="0.2">
      <c r="A155" s="128"/>
      <c r="B155" s="126"/>
      <c r="C155" s="124"/>
      <c r="D155" s="131"/>
      <c r="F155" s="165"/>
      <c r="G155" s="343"/>
      <c r="H155" s="333"/>
      <c r="I155" s="333"/>
      <c r="J155" s="140"/>
    </row>
    <row r="156" spans="1:24" x14ac:dyDescent="0.2">
      <c r="A156" s="128"/>
      <c r="B156" s="126"/>
      <c r="C156" s="124" t="s">
        <v>127</v>
      </c>
      <c r="D156" s="131"/>
      <c r="F156" s="356">
        <v>8.1</v>
      </c>
      <c r="G156" s="345">
        <f>'LV01 LSA 0000-000'!G91+'LV02 LSA 0000-000'!$G$91+'LV03 LSA 0000-000'!$G$91+'LV04 LSA 0000-000'!$G$91+'LV05 LSA 0000-000'!$G$91+'LV06 LSA 0000-000'!$G$91+'LV07 LSA 0000-000'!$G$91+'LV08 LSA 0000-000'!$G$91+'LV09 LSA 0000-000'!$G$91+'LV10 LSA 0000-000'!$G$91+'LV11 LSA 0000-000'!$G$91+'LV12 LSA 0000-000'!$G$91+'LV13 LSA 0000-000'!$G$91+'LV14 LSA 0000-000'!$G$91+'LV15 LSA 0000-000'!$G$91</f>
        <v>0</v>
      </c>
      <c r="H156" s="343"/>
      <c r="I156" s="334">
        <f>'LV01 LSA 0000-000'!H91+'LV02 LSA 0000-000'!$H$91+'LV03 LSA 0000-000'!$H$91+'LV04 LSA 0000-000'!$H$91+'LV05 LSA 0000-000'!$H$91+'LV06 LSA 0000-000'!$H$91+'LV07 LSA 0000-000'!$H$91+'LV08 LSA 0000-000'!$H$91+'LV09 LSA 0000-000'!$H$91+'LV10 LSA 0000-000'!$H$91+'LV11 LSA 0000-000'!$H$91+'LV12 LSA 0000-000'!$H$91+'LV13 LSA 0000-000'!$H$91+'LV14 LSA 0000-000'!$H$91+'LV15 LSA 0000-000'!$H$91</f>
        <v>0</v>
      </c>
      <c r="J156" s="140"/>
    </row>
    <row r="157" spans="1:24" x14ac:dyDescent="0.2">
      <c r="A157" s="128"/>
      <c r="B157" s="126"/>
      <c r="C157" s="124"/>
      <c r="D157" s="131"/>
      <c r="F157" s="356"/>
      <c r="G157" s="343"/>
      <c r="H157" s="333"/>
      <c r="I157" s="333"/>
      <c r="J157" s="140"/>
      <c r="X157" s="353"/>
    </row>
    <row r="158" spans="1:24" ht="13.5" thickBot="1" x14ac:dyDescent="0.25">
      <c r="A158" s="128"/>
      <c r="B158" s="126"/>
      <c r="C158" s="155" t="s">
        <v>255</v>
      </c>
      <c r="D158" s="140"/>
      <c r="F158" s="357"/>
      <c r="G158" s="354">
        <f>'LV01 LSA 0000-000'!G93+'LV02 LSA 0000-000'!$G$93+'LV03 LSA 0000-000'!$G$93+'LV04 LSA 0000-000'!$G$93+'LV05 LSA 0000-000'!$G$93+'LV06 LSA 0000-000'!$G$93+'LV07 LSA 0000-000'!$G$93+'LV08 LSA 0000-000'!$G$93+'LV09 LSA 0000-000'!$G$93+'LV10 LSA 0000-000'!$G$93+'LV11 LSA 0000-000'!$G$93+'LV12 LSA 0000-000'!$G$93+'LV13 LSA 0000-000'!$G$93+'LV14 LSA 0000-000'!$G$93+'LV15 LSA 0000-000'!$G$93</f>
        <v>0</v>
      </c>
      <c r="H158" s="353"/>
      <c r="I158" s="354">
        <f>'LV01 LSA 0000-000'!H93+'LV02 LSA 0000-000'!$H$93+'LV03 LSA 0000-000'!$H$93+'LV04 LSA 0000-000'!$H$93+'LV05 LSA 0000-000'!$H$93+'LV06 LSA 0000-000'!$H$93+'LV07 LSA 0000-000'!$H$93+'LV08 LSA 0000-000'!$H$93+'LV09 LSA 0000-000'!$H$93+'LV10 LSA 0000-000'!$H$93+'LV11 LSA 0000-000'!$H$93+'LV12 LSA 0000-000'!$H$93+'LV13 LSA 0000-000'!$H$93+'LV14 LSA 0000-000'!$H$93+'LV15 LSA 0000-000'!$H$93</f>
        <v>0</v>
      </c>
      <c r="J158" s="140"/>
    </row>
    <row r="159" spans="1:24" ht="13.5" thickTop="1" x14ac:dyDescent="0.2">
      <c r="A159" s="128"/>
      <c r="B159" s="126"/>
      <c r="C159" s="124"/>
      <c r="D159" s="131"/>
      <c r="F159" s="356"/>
      <c r="G159" s="343"/>
      <c r="H159" s="333"/>
      <c r="I159" s="333"/>
      <c r="J159" s="140"/>
    </row>
    <row r="160" spans="1:24" ht="13.5" thickBot="1" x14ac:dyDescent="0.25">
      <c r="A160" s="128" t="s">
        <v>421</v>
      </c>
      <c r="B160" s="126"/>
      <c r="C160" s="124" t="s">
        <v>128</v>
      </c>
      <c r="D160" s="131"/>
      <c r="F160" s="356"/>
      <c r="G160" s="336">
        <f>'LV01 LSA 0000-000'!G95+'LV02 LSA 0000-000'!$G$95+'LV03 LSA 0000-000'!$G$95+'LV04 LSA 0000-000'!$G$95+'LV05 LSA 0000-000'!$G$95+'LV06 LSA 0000-000'!$G$95+'LV07 LSA 0000-000'!$G$95+'LV08 LSA 0000-000'!$G$95+'LV09 LSA 0000-000'!$G$95+'LV10 LSA 0000-000'!$G$95+'LV11 LSA 0000-000'!$G$95+'LV12 LSA 0000-000'!$G$95+'LV13 LSA 0000-000'!$G$95+'LV14 LSA 0000-000'!$G$95+'LV15 LSA 0000-000'!$G$95</f>
        <v>0</v>
      </c>
      <c r="H160" s="343"/>
      <c r="I160" s="352">
        <f>'LV01 LSA 0000-000'!H95+'LV02 LSA 0000-000'!$H$95+'LV03 LSA 0000-000'!$H$95+'LV04 LSA 0000-000'!$H$95+'LV05 LSA 0000-000'!$H$95+'LV06 LSA 0000-000'!$H$95+'LV07 LSA 0000-000'!$H$95+'LV08 LSA 0000-000'!$H$95+'LV09 LSA 0000-000'!$H$95+'LV10 LSA 0000-000'!$H$95+'LV11 LSA 0000-000'!$H$95+'LV12 LSA 0000-000'!$H$95+'LV13 LSA 0000-000'!$H$95+'LV14 LSA 0000-000'!$H$95+'LV15 LSA 0000-000'!$H$95</f>
        <v>0</v>
      </c>
      <c r="J160" s="140"/>
    </row>
    <row r="161" spans="1:19" x14ac:dyDescent="0.2">
      <c r="A161" s="128"/>
      <c r="B161" s="126"/>
      <c r="C161" s="124"/>
      <c r="D161" s="131"/>
      <c r="F161" s="356"/>
      <c r="G161" s="343"/>
      <c r="H161" s="333"/>
      <c r="I161" s="333"/>
      <c r="J161" s="140"/>
    </row>
    <row r="162" spans="1:19" x14ac:dyDescent="0.2">
      <c r="A162" s="128"/>
      <c r="B162" s="126"/>
      <c r="C162" s="124" t="s">
        <v>127</v>
      </c>
      <c r="D162" s="131"/>
      <c r="F162" s="356">
        <v>8.1</v>
      </c>
      <c r="G162" s="345">
        <f>'LV01 LSA 0000-000'!G97+'LV02 LSA 0000-000'!$G$97+'LV03 LSA 0000-000'!$G$97+'LV04 LSA 0000-000'!$G$97+'LV05 LSA 0000-000'!$G$97+'LV06 LSA 0000-000'!$G$97+'LV07 LSA 0000-000'!$G$97+'LV08 LSA 0000-000'!$G$97+'LV09 LSA 0000-000'!$G$97+'LV10 LSA 0000-000'!$G$97+'LV11 LSA 0000-000'!$G$97+'LV12 LSA 0000-000'!$G$97+'LV13 LSA 0000-000'!$G$97+'LV14 LSA 0000-000'!$G$97+'LV15 LSA 0000-000'!$G$97</f>
        <v>0</v>
      </c>
      <c r="H162" s="343"/>
      <c r="I162" s="334">
        <f>'LV01 LSA 0000-000'!H97+'LV02 LSA 0000-000'!$H$97+'LV03 LSA 0000-000'!$H$97+'LV04 LSA 0000-000'!$H$97+'LV05 LSA 0000-000'!$H$97+'LV06 LSA 0000-000'!$H$97+'LV07 LSA 0000-000'!$H$97+'LV08 LSA 0000-000'!$H$97+'LV09 LSA 0000-000'!$H$97+'LV10 LSA 0000-000'!$H$97+'LV11 LSA 0000-000'!$H$97+'LV12 LSA 0000-000'!$H$97+'LV13 LSA 0000-000'!$H$97+'LV14 LSA 0000-000'!$H$97+'LV15 LSA 0000-000'!$H$97</f>
        <v>0</v>
      </c>
      <c r="J162" s="140"/>
    </row>
    <row r="163" spans="1:19" s="124" customFormat="1" ht="11.25" x14ac:dyDescent="0.2">
      <c r="G163" s="343"/>
      <c r="H163" s="389"/>
      <c r="I163" s="333"/>
    </row>
    <row r="164" spans="1:19" ht="13.5" thickBot="1" x14ac:dyDescent="0.25">
      <c r="A164" s="128"/>
      <c r="B164" s="126"/>
      <c r="C164" s="155" t="s">
        <v>731</v>
      </c>
      <c r="D164" s="131"/>
      <c r="F164" s="126"/>
      <c r="G164" s="354">
        <f>'LV01 LSA 0000-000'!G99+'LV02 LSA 0000-000'!$G$99+'LV03 LSA 0000-000'!$G$99+'LV04 LSA 0000-000'!$G$99+'LV05 LSA 0000-000'!$G$99+'LV06 LSA 0000-000'!$G$99+'LV07 LSA 0000-000'!$G$99+'LV08 LSA 0000-000'!$G$99+'LV09 LSA 0000-000'!$G$99+'LV10 LSA 0000-000'!$G$99+'LV11 LSA 0000-000'!$G$99+'LV12 LSA 0000-000'!$G$99+'LV13 LSA 0000-000'!$G$99+'LV14 LSA 0000-000'!$G$99+'LV15 LSA 0000-000'!$G$99</f>
        <v>0</v>
      </c>
      <c r="H164" s="353"/>
      <c r="I164" s="354">
        <f>'LV01 LSA 0000-000'!H99+'LV02 LSA 0000-000'!$H$99+'LV03 LSA 0000-000'!$H$99+'LV04 LSA 0000-000'!$H$99+'LV05 LSA 0000-000'!$H$99+'LV06 LSA 0000-000'!$H$99+'LV07 LSA 0000-000'!$H$99+'LV08 LSA 0000-000'!$H$99+'LV09 LSA 0000-000'!$H$99+'LV10 LSA 0000-000'!$H$99+'LV11 LSA 0000-000'!$H$99+'LV12 LSA 0000-000'!$H$99+'LV13 LSA 0000-000'!$H$99+'LV14 LSA 0000-000'!$H$99+'LV15 LSA 0000-000'!$H$99</f>
        <v>0</v>
      </c>
      <c r="J164" s="140"/>
    </row>
    <row r="165" spans="1:19" ht="13.5" thickTop="1" x14ac:dyDescent="0.2">
      <c r="A165" s="127"/>
      <c r="B165" s="126"/>
      <c r="C165" s="157"/>
      <c r="D165" s="154"/>
      <c r="F165" s="126"/>
      <c r="G165" s="129"/>
      <c r="H165" s="129"/>
      <c r="J165" s="140"/>
      <c r="S165" s="353"/>
    </row>
    <row r="166" spans="1:19" x14ac:dyDescent="0.2">
      <c r="A166" s="127"/>
      <c r="B166" s="126"/>
      <c r="C166" s="166" t="s">
        <v>257</v>
      </c>
      <c r="D166" s="166"/>
      <c r="F166" s="127"/>
      <c r="G166" s="166"/>
      <c r="H166" s="166"/>
      <c r="J166" s="140"/>
    </row>
    <row r="167" spans="1:19" x14ac:dyDescent="0.2">
      <c r="A167" s="127"/>
      <c r="B167" s="126"/>
      <c r="C167" s="124"/>
      <c r="D167" s="131"/>
      <c r="F167" s="129"/>
      <c r="G167" s="167"/>
      <c r="H167" s="167"/>
      <c r="J167" s="140"/>
    </row>
    <row r="168" spans="1:19" x14ac:dyDescent="0.2">
      <c r="A168" s="127"/>
      <c r="B168" s="126"/>
      <c r="C168" s="124" t="s">
        <v>473</v>
      </c>
      <c r="D168" s="131"/>
      <c r="G168" s="390"/>
      <c r="H168" s="391"/>
      <c r="J168" s="154"/>
    </row>
    <row r="169" spans="1:19" x14ac:dyDescent="0.2">
      <c r="A169" s="127"/>
      <c r="B169" s="126"/>
      <c r="C169" s="124"/>
      <c r="D169" s="131"/>
      <c r="F169" s="168"/>
      <c r="G169" s="167"/>
      <c r="H169" s="167"/>
      <c r="J169" s="140"/>
    </row>
    <row r="170" spans="1:19" x14ac:dyDescent="0.2">
      <c r="A170" s="127"/>
      <c r="B170" s="126"/>
      <c r="C170" s="124" t="s">
        <v>474</v>
      </c>
      <c r="D170" s="131"/>
      <c r="G170" s="390"/>
      <c r="H170" s="391"/>
      <c r="J170" s="140"/>
    </row>
    <row r="171" spans="1:19" x14ac:dyDescent="0.2">
      <c r="A171" s="128"/>
      <c r="B171" s="126"/>
      <c r="C171" s="124"/>
      <c r="D171" s="131"/>
      <c r="F171" s="126"/>
      <c r="G171" s="149"/>
      <c r="H171" s="149"/>
      <c r="J171" s="140"/>
    </row>
    <row r="172" spans="1:19" x14ac:dyDescent="0.2">
      <c r="A172" s="128"/>
      <c r="B172" s="126"/>
      <c r="C172" s="124"/>
      <c r="D172" s="131"/>
      <c r="F172" s="126"/>
      <c r="G172" s="149"/>
      <c r="H172" s="149"/>
      <c r="J172" s="234"/>
    </row>
    <row r="173" spans="1:19" x14ac:dyDescent="0.2">
      <c r="A173" s="128"/>
      <c r="B173" s="126"/>
      <c r="C173" s="124"/>
      <c r="D173" s="131"/>
      <c r="F173" s="126"/>
      <c r="G173" s="149"/>
      <c r="H173" s="149"/>
      <c r="J173" s="234"/>
    </row>
    <row r="174" spans="1:19" x14ac:dyDescent="0.2">
      <c r="A174" s="128"/>
      <c r="B174" s="126"/>
      <c r="C174" s="124"/>
      <c r="D174" s="131"/>
      <c r="F174" s="126"/>
      <c r="G174" s="149"/>
      <c r="H174" s="149"/>
      <c r="J174" s="234"/>
    </row>
    <row r="175" spans="1:19" x14ac:dyDescent="0.2">
      <c r="A175" s="128"/>
      <c r="B175" s="126"/>
      <c r="C175" s="124"/>
      <c r="D175" s="131"/>
      <c r="F175" s="126"/>
      <c r="G175" s="149"/>
      <c r="H175" s="149"/>
      <c r="J175" s="234"/>
    </row>
    <row r="176" spans="1:19" x14ac:dyDescent="0.2">
      <c r="A176" s="128"/>
      <c r="B176" s="126"/>
      <c r="C176" s="124"/>
      <c r="D176" s="131"/>
      <c r="F176" s="126"/>
      <c r="G176" s="149"/>
      <c r="H176" s="149"/>
      <c r="J176" s="234"/>
    </row>
    <row r="177" spans="1:10" x14ac:dyDescent="0.2">
      <c r="A177" s="128"/>
      <c r="B177" s="126"/>
      <c r="C177" s="124"/>
      <c r="D177" s="131"/>
      <c r="F177" s="126"/>
      <c r="G177" s="149"/>
      <c r="H177" s="149"/>
      <c r="J177" s="234"/>
    </row>
    <row r="178" spans="1:10" x14ac:dyDescent="0.2">
      <c r="A178" s="128"/>
      <c r="B178" s="126"/>
      <c r="C178" s="124"/>
      <c r="D178" s="131"/>
      <c r="F178" s="126"/>
      <c r="G178" s="149"/>
      <c r="H178" s="149"/>
      <c r="J178" s="140"/>
    </row>
    <row r="179" spans="1:10" x14ac:dyDescent="0.2">
      <c r="A179" s="128"/>
      <c r="B179" s="126"/>
      <c r="C179" s="166" t="s">
        <v>130</v>
      </c>
      <c r="D179" s="166"/>
      <c r="F179" s="127"/>
      <c r="G179" s="166"/>
      <c r="H179" s="166"/>
      <c r="J179" s="140"/>
    </row>
    <row r="180" spans="1:10" x14ac:dyDescent="0.2">
      <c r="A180" s="128"/>
      <c r="B180" s="126"/>
      <c r="C180" s="124"/>
      <c r="D180" s="131"/>
      <c r="F180" s="126"/>
      <c r="G180" s="149"/>
      <c r="H180" s="149"/>
      <c r="J180" s="140"/>
    </row>
    <row r="181" spans="1:10" x14ac:dyDescent="0.2">
      <c r="A181" s="128"/>
      <c r="B181" s="126"/>
      <c r="F181" s="127"/>
      <c r="G181" s="140" t="s">
        <v>352</v>
      </c>
      <c r="H181" s="234"/>
      <c r="I181" s="140" t="s">
        <v>729</v>
      </c>
      <c r="J181" s="154"/>
    </row>
    <row r="182" spans="1:10" ht="53.45" customHeight="1" x14ac:dyDescent="0.2">
      <c r="A182" s="128"/>
      <c r="B182" s="126"/>
      <c r="C182" s="169" t="s">
        <v>336</v>
      </c>
      <c r="D182" s="170"/>
      <c r="F182" s="171"/>
      <c r="G182" s="337"/>
      <c r="H182" s="344"/>
      <c r="I182" s="338"/>
      <c r="J182" s="131"/>
    </row>
    <row r="183" spans="1:10" x14ac:dyDescent="0.2">
      <c r="A183" s="128"/>
      <c r="B183" s="126"/>
      <c r="C183" s="169"/>
      <c r="D183" s="170"/>
      <c r="E183" s="172"/>
      <c r="F183" s="173"/>
      <c r="G183" s="149"/>
      <c r="H183" s="149"/>
      <c r="J183" s="140"/>
    </row>
    <row r="184" spans="1:10" x14ac:dyDescent="0.2">
      <c r="C184" s="130"/>
      <c r="F184" s="130"/>
    </row>
    <row r="185" spans="1:10" x14ac:dyDescent="0.2">
      <c r="C185" s="130"/>
      <c r="F185" s="130"/>
    </row>
    <row r="186" spans="1:10" x14ac:dyDescent="0.2">
      <c r="C186" s="130"/>
      <c r="F186" s="130"/>
    </row>
    <row r="187" spans="1:10" x14ac:dyDescent="0.2">
      <c r="C187" s="130"/>
      <c r="F187" s="130"/>
    </row>
    <row r="188" spans="1:10" x14ac:dyDescent="0.2">
      <c r="C188" s="130"/>
      <c r="F188" s="130"/>
    </row>
    <row r="189" spans="1:10" x14ac:dyDescent="0.2">
      <c r="C189" s="161"/>
      <c r="D189" s="152"/>
      <c r="E189" s="152"/>
    </row>
    <row r="190" spans="1:10" x14ac:dyDescent="0.2">
      <c r="C190" s="161"/>
      <c r="D190" s="152"/>
      <c r="E190" s="152"/>
    </row>
    <row r="191" spans="1:10" x14ac:dyDescent="0.2">
      <c r="C191" s="138"/>
      <c r="D191" s="152"/>
      <c r="E191" s="152"/>
    </row>
    <row r="192" spans="1:10" x14ac:dyDescent="0.2">
      <c r="C192" s="174"/>
      <c r="D192" s="152"/>
      <c r="E192" s="152"/>
    </row>
    <row r="193" spans="3:5" x14ac:dyDescent="0.2">
      <c r="C193" s="174"/>
      <c r="D193" s="152"/>
      <c r="E193" s="152"/>
    </row>
  </sheetData>
  <mergeCells count="35">
    <mergeCell ref="C5:I5"/>
    <mergeCell ref="A7:I7"/>
    <mergeCell ref="F73:G73"/>
    <mergeCell ref="F74:G74"/>
    <mergeCell ref="F75:G75"/>
    <mergeCell ref="A65:C65"/>
    <mergeCell ref="A68:C68"/>
    <mergeCell ref="F76:G76"/>
    <mergeCell ref="C80:D80"/>
    <mergeCell ref="F80:G80"/>
    <mergeCell ref="F88:G88"/>
    <mergeCell ref="F89:G89"/>
    <mergeCell ref="F90:G90"/>
    <mergeCell ref="F81:G81"/>
    <mergeCell ref="F82:G82"/>
    <mergeCell ref="F84:G84"/>
    <mergeCell ref="F85:G85"/>
    <mergeCell ref="F86:G86"/>
    <mergeCell ref="F87:G87"/>
    <mergeCell ref="G168:H168"/>
    <mergeCell ref="G170:H170"/>
    <mergeCell ref="F94:G94"/>
    <mergeCell ref="C100:I101"/>
    <mergeCell ref="C122:I122"/>
    <mergeCell ref="C127:I127"/>
    <mergeCell ref="C131:F131"/>
    <mergeCell ref="E113:F113"/>
    <mergeCell ref="C132:F132"/>
    <mergeCell ref="C133:F133"/>
    <mergeCell ref="C134:F134"/>
    <mergeCell ref="C102:I103"/>
    <mergeCell ref="C104:I104"/>
    <mergeCell ref="C119:I119"/>
    <mergeCell ref="C120:I120"/>
    <mergeCell ref="C121:I121"/>
  </mergeCells>
  <hyperlinks>
    <hyperlink ref="C104" r:id="rId1" display="https://www.bvd.be.ch/content/dam/bvd/dokumente/de/tba/dienstleistungen-strassen-und-verkehr/planerkoffer-kantonsstrassen-pkks/btd-7-lichtsignalanlagen/pkks-ah-ats-fs-vm.pdf" xr:uid="{F9EA06EF-DD66-452E-852F-514FDA124450}"/>
    <hyperlink ref="C104:I104" r:id="rId2" display="Link ATS (PDF-Download)" xr:uid="{CEBEE4E4-528A-4734-947F-07A3681D59AD}"/>
  </hyperlinks>
  <pageMargins left="0.78740157480314965" right="0.78740157480314965" top="1.1811023622047245" bottom="0.98425196850393704" header="0.19685039370078741" footer="0.35433070866141736"/>
  <pageSetup paperSize="9" scale="72" fitToHeight="0" orientation="portrait" r:id="rId3"/>
  <headerFooter alignWithMargins="0">
    <oddHeader>&amp;L&amp;G&amp;RZusammenzug Kosten</oddHeader>
    <oddFooter>&amp;L&amp;6Tiefbauamt des Kantons Bern, Fachstelle Verkehrsmanagement
RK P / Reto Wyttenbach
&amp;F
&amp;A&amp;R&amp;6&amp; 
Version: 09.06.2023
Seite &amp;P/&amp;N</oddFooter>
  </headerFooter>
  <rowBreaks count="3" manualBreakCount="3">
    <brk id="69" max="16383" man="1"/>
    <brk id="96" max="16383" man="1"/>
    <brk id="137" max="16383" man="1"/>
  </rowBreaks>
  <ignoredErrors>
    <ignoredError sqref="A73:A84" numberStoredAsText="1"/>
    <ignoredError sqref="H141 G142 G152:H152 H154 H156 H158 H160 H162 H164 G154 G156 G158 G160 G162 G164 I141:I143 I163 I161 I159 I157 I155 I153 I151 I144:I150 I152 I154 I156 I158 I160 I162 I164 G144:G151" unlockedFormula="1"/>
  </ignoredErrors>
  <drawing r:id="rId4"/>
  <legacyDrawingHF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753192-A539-4466-B6DB-8BF46DB2A286}">
          <x14:formula1>
            <xm:f>Grunddaten!$A$2:$A$9</xm:f>
          </x14:formula1>
          <xm:sqref>A65:C65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4971-40C8-4C91-AF4E-7A4CF061D342}">
  <sheetPr>
    <tabColor theme="0" tint="-4.9989318521683403E-2"/>
    <pageSetUpPr fitToPage="1"/>
  </sheetPr>
  <dimension ref="A1:AC609"/>
  <sheetViews>
    <sheetView zoomScaleNormal="100" zoomScaleSheetLayoutView="103" zoomScalePageLayoutView="55" workbookViewId="0">
      <selection activeCell="G16" sqref="G16"/>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41" priority="5">
      <formula>$C$168="Spezial"</formula>
    </cfRule>
  </conditionalFormatting>
  <conditionalFormatting sqref="C182">
    <cfRule type="expression" dxfId="40" priority="1">
      <formula>$C$181="PV LSA (Ingenieur)"</formula>
    </cfRule>
  </conditionalFormatting>
  <conditionalFormatting sqref="E179:F179 C186">
    <cfRule type="expression" dxfId="39" priority="6">
      <formula>$C$181="PV LSA (Ingenieur)"</formula>
    </cfRule>
  </conditionalFormatting>
  <conditionalFormatting sqref="F187">
    <cfRule type="expression" dxfId="38" priority="4">
      <formula>$C$181="PV LSA (Ingenieur)"</formula>
    </cfRule>
  </conditionalFormatting>
  <conditionalFormatting sqref="I78:I84">
    <cfRule type="containsText" dxfId="37" priority="3" operator="containsText" text="Achtung, Beitragsunterschied zwischen UNT &amp; Kontrollstelle!">
      <formula>NOT(ISERROR(SEARCH("Achtung, Beitragsunterschied zwischen UNT &amp; Kontrollstelle!",I78)))</formula>
    </cfRule>
  </conditionalFormatting>
  <conditionalFormatting sqref="I95">
    <cfRule type="containsText" dxfId="36"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687D2CFC-CD0F-4FD9-9583-34AF73522F9C}"/>
    <hyperlink ref="C45:H45" r:id="rId2" display="Link ATS (PDF-Download)" xr:uid="{6EB4B9D3-74E7-4180-925D-B53A205F5242}"/>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37889"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37889" r:id="rId7"/>
      </mc:Fallback>
    </mc:AlternateContent>
    <mc:AlternateContent xmlns:mc="http://schemas.openxmlformats.org/markup-compatibility/2006">
      <mc:Choice Requires="x14">
        <oleObject progId="MSDraw" shapeId="37890"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37890" r:id="rId9"/>
      </mc:Fallback>
    </mc:AlternateContent>
    <mc:AlternateContent xmlns:mc="http://schemas.openxmlformats.org/markup-compatibility/2006">
      <mc:Choice Requires="x14">
        <oleObject progId="MSDraw" shapeId="37891"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37891" r:id="rId11"/>
      </mc:Fallback>
    </mc:AlternateContent>
    <mc:AlternateContent xmlns:mc="http://schemas.openxmlformats.org/markup-compatibility/2006">
      <mc:Choice Requires="x14">
        <oleObject progId="Word.Picture.8" shapeId="37892"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37892" r:id="rId13"/>
      </mc:Fallback>
    </mc:AlternateContent>
    <mc:AlternateContent xmlns:mc="http://schemas.openxmlformats.org/markup-compatibility/2006">
      <mc:Choice Requires="x14">
        <oleObject progId="MSDraw" shapeId="37893"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37893" r:id="rId15"/>
      </mc:Fallback>
    </mc:AlternateContent>
    <mc:AlternateContent xmlns:mc="http://schemas.openxmlformats.org/markup-compatibility/2006">
      <mc:Choice Requires="x14">
        <oleObject progId="MSDraw" shapeId="37894"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37894" r:id="rId17"/>
      </mc:Fallback>
    </mc:AlternateContent>
    <mc:AlternateContent xmlns:mc="http://schemas.openxmlformats.org/markup-compatibility/2006">
      <mc:Choice Requires="x14">
        <oleObject progId="MSDraw" shapeId="37895"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37895" r:id="rId19"/>
      </mc:Fallback>
    </mc:AlternateContent>
    <mc:AlternateContent xmlns:mc="http://schemas.openxmlformats.org/markup-compatibility/2006">
      <mc:Choice Requires="x14">
        <oleObject progId="MSDraw" shapeId="37896"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37896" r:id="rId21"/>
      </mc:Fallback>
    </mc:AlternateContent>
    <mc:AlternateContent xmlns:mc="http://schemas.openxmlformats.org/markup-compatibility/2006">
      <mc:Choice Requires="x14">
        <oleObject progId="MSDraw" shapeId="37897"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37897" r:id="rId23"/>
      </mc:Fallback>
    </mc:AlternateContent>
    <mc:AlternateContent xmlns:mc="http://schemas.openxmlformats.org/markup-compatibility/2006">
      <mc:Choice Requires="x14">
        <oleObject progId="MSDraw" shapeId="37898"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37898" r:id="rId25"/>
      </mc:Fallback>
    </mc:AlternateContent>
    <mc:AlternateContent xmlns:mc="http://schemas.openxmlformats.org/markup-compatibility/2006">
      <mc:Choice Requires="x14">
        <oleObject progId="MSDraw" shapeId="37899"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37899" r:id="rId26"/>
      </mc:Fallback>
    </mc:AlternateContent>
    <mc:AlternateContent xmlns:mc="http://schemas.openxmlformats.org/markup-compatibility/2006">
      <mc:Choice Requires="x14">
        <oleObject progId="MSDraw" shapeId="37900"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37900" r:id="rId28"/>
      </mc:Fallback>
    </mc:AlternateContent>
    <mc:AlternateContent xmlns:mc="http://schemas.openxmlformats.org/markup-compatibility/2006">
      <mc:Choice Requires="x14">
        <oleObject progId="MSDraw" shapeId="37901"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37901" r:id="rId30"/>
      </mc:Fallback>
    </mc:AlternateContent>
    <mc:AlternateContent xmlns:mc="http://schemas.openxmlformats.org/markup-compatibility/2006">
      <mc:Choice Requires="x14">
        <oleObject progId="MSDraw" shapeId="37902"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37902" r:id="rId32"/>
      </mc:Fallback>
    </mc:AlternateContent>
    <mc:AlternateContent xmlns:mc="http://schemas.openxmlformats.org/markup-compatibility/2006">
      <mc:Choice Requires="x14">
        <oleObject progId="MSDraw" shapeId="37903"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37903"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CAF4D4B9-687E-47A9-9F7E-5E8D2FA63CC0}">
          <x14:formula1>
            <xm:f>Grunddaten!$E$2:$E$4</xm:f>
          </x14:formula1>
          <xm:sqref>C183</xm:sqref>
        </x14:dataValidation>
        <x14:dataValidation type="list" allowBlank="1" showInputMessage="1" showErrorMessage="1" xr:uid="{F3EBCAC2-888B-4DC2-A17C-C9C6041987C2}">
          <x14:formula1>
            <xm:f>Grunddaten!$C$2:$C$7</xm:f>
          </x14:formula1>
          <xm:sqref>C165</xm:sqref>
        </x14:dataValidation>
        <x14:dataValidation type="list" allowBlank="1" showInputMessage="1" showErrorMessage="1" xr:uid="{283BE9CE-E8F0-48F2-A105-31FC50A593FF}">
          <x14:formula1>
            <xm:f>Grunddaten!$D$2:$D$6</xm:f>
          </x14:formula1>
          <xm:sqref>C181</xm:sqref>
        </x14:dataValidation>
        <x14:dataValidation type="list" allowBlank="1" showInputMessage="1" showErrorMessage="1" xr:uid="{2BA439A4-11DD-4F6B-8351-1A53E54222DA}">
          <x14:formula1>
            <xm:f>Grunddaten!$B$2:$B$7</xm:f>
          </x14:formula1>
          <xm:sqref>C167</xm:sqref>
        </x14:dataValidation>
        <x14:dataValidation type="list" allowBlank="1" showInputMessage="1" showErrorMessage="1" xr:uid="{3C58E853-338B-4653-871A-DD7EB8A4DDB6}">
          <x14:formula1>
            <xm:f>Grunddaten!$F$2:$F$4</xm:f>
          </x14:formula1>
          <xm:sqref>C151</xm:sqref>
        </x14:dataValidation>
        <x14:dataValidation type="list" allowBlank="1" showInputMessage="1" showErrorMessage="1" xr:uid="{76758332-C772-423A-AAF3-F99389C9A995}">
          <x14:formula1>
            <xm:f>Grunddaten!$G$2:$G$10</xm:f>
          </x14:formula1>
          <xm:sqref>C191</xm:sqref>
        </x14:dataValidation>
        <x14:dataValidation type="list" allowBlank="1" showInputMessage="1" showErrorMessage="1" xr:uid="{43A5EDA3-B400-41B5-B0F7-2CAE3F5EBAA4}">
          <x14:formula1>
            <xm:f>Grunddaten!$H$2:$H$5</xm:f>
          </x14:formula1>
          <xm:sqref>C173</xm:sqref>
        </x14:dataValidation>
        <x14:dataValidation type="list" allowBlank="1" showInputMessage="1" showErrorMessage="1" xr:uid="{3B4AF153-D599-438B-99A2-18C94DBFE287}">
          <x14:formula1>
            <xm:f>Grunddaten!$K$3:$K$6</xm:f>
          </x14:formula1>
          <xm:sqref>C194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ED3D-9E8A-4101-AEB5-7AA4E62BA7F7}">
  <sheetPr>
    <tabColor theme="0" tint="-4.9989318521683403E-2"/>
    <pageSetUpPr fitToPage="1"/>
  </sheetPr>
  <dimension ref="A1:AC609"/>
  <sheetViews>
    <sheetView zoomScaleNormal="100" zoomScaleSheetLayoutView="103" zoomScalePageLayoutView="55" workbookViewId="0">
      <selection activeCell="H241" sqref="H241"/>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35" priority="5">
      <formula>$C$168="Spezial"</formula>
    </cfRule>
  </conditionalFormatting>
  <conditionalFormatting sqref="C182">
    <cfRule type="expression" dxfId="34" priority="1">
      <formula>$C$181="PV LSA (Ingenieur)"</formula>
    </cfRule>
  </conditionalFormatting>
  <conditionalFormatting sqref="E179:F179 C186">
    <cfRule type="expression" dxfId="33" priority="6">
      <formula>$C$181="PV LSA (Ingenieur)"</formula>
    </cfRule>
  </conditionalFormatting>
  <conditionalFormatting sqref="F187">
    <cfRule type="expression" dxfId="32" priority="4">
      <formula>$C$181="PV LSA (Ingenieur)"</formula>
    </cfRule>
  </conditionalFormatting>
  <conditionalFormatting sqref="I78:I84">
    <cfRule type="containsText" dxfId="31" priority="3" operator="containsText" text="Achtung, Beitragsunterschied zwischen UNT &amp; Kontrollstelle!">
      <formula>NOT(ISERROR(SEARCH("Achtung, Beitragsunterschied zwischen UNT &amp; Kontrollstelle!",I78)))</formula>
    </cfRule>
  </conditionalFormatting>
  <conditionalFormatting sqref="I95">
    <cfRule type="containsText" dxfId="30"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5FEACDDC-51F2-43D2-ABC4-052459AFDFD6}"/>
    <hyperlink ref="C45:H45" r:id="rId2" display="Link ATS (PDF-Download)" xr:uid="{BEC2F786-D8C4-47F9-82DF-497315C58ED8}"/>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38913"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38913" r:id="rId7"/>
      </mc:Fallback>
    </mc:AlternateContent>
    <mc:AlternateContent xmlns:mc="http://schemas.openxmlformats.org/markup-compatibility/2006">
      <mc:Choice Requires="x14">
        <oleObject progId="MSDraw" shapeId="38914"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38914" r:id="rId9"/>
      </mc:Fallback>
    </mc:AlternateContent>
    <mc:AlternateContent xmlns:mc="http://schemas.openxmlformats.org/markup-compatibility/2006">
      <mc:Choice Requires="x14">
        <oleObject progId="MSDraw" shapeId="38915"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38915" r:id="rId11"/>
      </mc:Fallback>
    </mc:AlternateContent>
    <mc:AlternateContent xmlns:mc="http://schemas.openxmlformats.org/markup-compatibility/2006">
      <mc:Choice Requires="x14">
        <oleObject progId="Word.Picture.8" shapeId="38916"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38916" r:id="rId13"/>
      </mc:Fallback>
    </mc:AlternateContent>
    <mc:AlternateContent xmlns:mc="http://schemas.openxmlformats.org/markup-compatibility/2006">
      <mc:Choice Requires="x14">
        <oleObject progId="MSDraw" shapeId="38917"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38917" r:id="rId15"/>
      </mc:Fallback>
    </mc:AlternateContent>
    <mc:AlternateContent xmlns:mc="http://schemas.openxmlformats.org/markup-compatibility/2006">
      <mc:Choice Requires="x14">
        <oleObject progId="MSDraw" shapeId="38918"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38918" r:id="rId17"/>
      </mc:Fallback>
    </mc:AlternateContent>
    <mc:AlternateContent xmlns:mc="http://schemas.openxmlformats.org/markup-compatibility/2006">
      <mc:Choice Requires="x14">
        <oleObject progId="MSDraw" shapeId="38919"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38919" r:id="rId19"/>
      </mc:Fallback>
    </mc:AlternateContent>
    <mc:AlternateContent xmlns:mc="http://schemas.openxmlformats.org/markup-compatibility/2006">
      <mc:Choice Requires="x14">
        <oleObject progId="MSDraw" shapeId="38920"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38920" r:id="rId21"/>
      </mc:Fallback>
    </mc:AlternateContent>
    <mc:AlternateContent xmlns:mc="http://schemas.openxmlformats.org/markup-compatibility/2006">
      <mc:Choice Requires="x14">
        <oleObject progId="MSDraw" shapeId="38921"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38921" r:id="rId23"/>
      </mc:Fallback>
    </mc:AlternateContent>
    <mc:AlternateContent xmlns:mc="http://schemas.openxmlformats.org/markup-compatibility/2006">
      <mc:Choice Requires="x14">
        <oleObject progId="MSDraw" shapeId="38922"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38922" r:id="rId25"/>
      </mc:Fallback>
    </mc:AlternateContent>
    <mc:AlternateContent xmlns:mc="http://schemas.openxmlformats.org/markup-compatibility/2006">
      <mc:Choice Requires="x14">
        <oleObject progId="MSDraw" shapeId="38923"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38923" r:id="rId26"/>
      </mc:Fallback>
    </mc:AlternateContent>
    <mc:AlternateContent xmlns:mc="http://schemas.openxmlformats.org/markup-compatibility/2006">
      <mc:Choice Requires="x14">
        <oleObject progId="MSDraw" shapeId="38924"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38924" r:id="rId28"/>
      </mc:Fallback>
    </mc:AlternateContent>
    <mc:AlternateContent xmlns:mc="http://schemas.openxmlformats.org/markup-compatibility/2006">
      <mc:Choice Requires="x14">
        <oleObject progId="MSDraw" shapeId="38925"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38925" r:id="rId30"/>
      </mc:Fallback>
    </mc:AlternateContent>
    <mc:AlternateContent xmlns:mc="http://schemas.openxmlformats.org/markup-compatibility/2006">
      <mc:Choice Requires="x14">
        <oleObject progId="MSDraw" shapeId="38926"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38926" r:id="rId32"/>
      </mc:Fallback>
    </mc:AlternateContent>
    <mc:AlternateContent xmlns:mc="http://schemas.openxmlformats.org/markup-compatibility/2006">
      <mc:Choice Requires="x14">
        <oleObject progId="MSDraw" shapeId="38927"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38927"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4BD05EF7-70BC-4CB1-AEDB-8699E9C924B1}">
          <x14:formula1>
            <xm:f>Grunddaten!$K$3:$K$6</xm:f>
          </x14:formula1>
          <xm:sqref>C194</xm:sqref>
        </x14:dataValidation>
        <x14:dataValidation type="list" allowBlank="1" showInputMessage="1" showErrorMessage="1" xr:uid="{87B9677E-EEE5-4E51-914C-03AC7F5641E3}">
          <x14:formula1>
            <xm:f>Grunddaten!$H$2:$H$5</xm:f>
          </x14:formula1>
          <xm:sqref>C173</xm:sqref>
        </x14:dataValidation>
        <x14:dataValidation type="list" allowBlank="1" showInputMessage="1" showErrorMessage="1" xr:uid="{5DDB9401-986C-477B-AA87-BD846141B5C9}">
          <x14:formula1>
            <xm:f>Grunddaten!$G$2:$G$10</xm:f>
          </x14:formula1>
          <xm:sqref>C191</xm:sqref>
        </x14:dataValidation>
        <x14:dataValidation type="list" allowBlank="1" showInputMessage="1" showErrorMessage="1" xr:uid="{64FD55DE-7686-4ECB-AA2B-C681F6E3FFE9}">
          <x14:formula1>
            <xm:f>Grunddaten!$F$2:$F$4</xm:f>
          </x14:formula1>
          <xm:sqref>C151</xm:sqref>
        </x14:dataValidation>
        <x14:dataValidation type="list" allowBlank="1" showInputMessage="1" showErrorMessage="1" xr:uid="{25CC8841-EAE9-48CE-BBDC-C1D9B443647D}">
          <x14:formula1>
            <xm:f>Grunddaten!$B$2:$B$7</xm:f>
          </x14:formula1>
          <xm:sqref>C167</xm:sqref>
        </x14:dataValidation>
        <x14:dataValidation type="list" allowBlank="1" showInputMessage="1" showErrorMessage="1" xr:uid="{A1FBD9ED-B00B-469A-BE92-F71601DFF29D}">
          <x14:formula1>
            <xm:f>Grunddaten!$D$2:$D$6</xm:f>
          </x14:formula1>
          <xm:sqref>C181</xm:sqref>
        </x14:dataValidation>
        <x14:dataValidation type="list" allowBlank="1" showInputMessage="1" showErrorMessage="1" xr:uid="{061FD220-837C-4C56-9115-8E447CFED834}">
          <x14:formula1>
            <xm:f>Grunddaten!$C$2:$C$7</xm:f>
          </x14:formula1>
          <xm:sqref>C165</xm:sqref>
        </x14:dataValidation>
        <x14:dataValidation type="list" allowBlank="1" showInputMessage="1" showErrorMessage="1" xr:uid="{C545FC31-445B-45A1-83FF-BB7E9C88D845}">
          <x14:formula1>
            <xm:f>Grunddaten!$E$2:$E$4</xm:f>
          </x14:formula1>
          <xm:sqref>C183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3A51C-5071-40D0-9C26-E8A48718606A}">
  <sheetPr>
    <tabColor theme="0" tint="-4.9989318521683403E-2"/>
    <pageSetUpPr fitToPage="1"/>
  </sheetPr>
  <dimension ref="A1:AC609"/>
  <sheetViews>
    <sheetView zoomScaleNormal="100" zoomScaleSheetLayoutView="103" zoomScalePageLayoutView="55" workbookViewId="0">
      <selection activeCell="H241" sqref="H241"/>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29" priority="5">
      <formula>$C$168="Spezial"</formula>
    </cfRule>
  </conditionalFormatting>
  <conditionalFormatting sqref="C182">
    <cfRule type="expression" dxfId="28" priority="1">
      <formula>$C$181="PV LSA (Ingenieur)"</formula>
    </cfRule>
  </conditionalFormatting>
  <conditionalFormatting sqref="E179:F179 C186">
    <cfRule type="expression" dxfId="27" priority="6">
      <formula>$C$181="PV LSA (Ingenieur)"</formula>
    </cfRule>
  </conditionalFormatting>
  <conditionalFormatting sqref="F187">
    <cfRule type="expression" dxfId="26" priority="4">
      <formula>$C$181="PV LSA (Ingenieur)"</formula>
    </cfRule>
  </conditionalFormatting>
  <conditionalFormatting sqref="I78:I84">
    <cfRule type="containsText" dxfId="25" priority="3" operator="containsText" text="Achtung, Beitragsunterschied zwischen UNT &amp; Kontrollstelle!">
      <formula>NOT(ISERROR(SEARCH("Achtung, Beitragsunterschied zwischen UNT &amp; Kontrollstelle!",I78)))</formula>
    </cfRule>
  </conditionalFormatting>
  <conditionalFormatting sqref="I95">
    <cfRule type="containsText" dxfId="24"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9E7F1CB3-E529-4629-993F-16B6C8E05BF1}"/>
    <hyperlink ref="C45:H45" r:id="rId2" display="Link ATS (PDF-Download)" xr:uid="{B8DD85CF-9B05-4D37-82C6-AD43484C66DE}"/>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39937"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39937" r:id="rId7"/>
      </mc:Fallback>
    </mc:AlternateContent>
    <mc:AlternateContent xmlns:mc="http://schemas.openxmlformats.org/markup-compatibility/2006">
      <mc:Choice Requires="x14">
        <oleObject progId="MSDraw" shapeId="39938"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39938" r:id="rId9"/>
      </mc:Fallback>
    </mc:AlternateContent>
    <mc:AlternateContent xmlns:mc="http://schemas.openxmlformats.org/markup-compatibility/2006">
      <mc:Choice Requires="x14">
        <oleObject progId="MSDraw" shapeId="39939"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39939" r:id="rId11"/>
      </mc:Fallback>
    </mc:AlternateContent>
    <mc:AlternateContent xmlns:mc="http://schemas.openxmlformats.org/markup-compatibility/2006">
      <mc:Choice Requires="x14">
        <oleObject progId="Word.Picture.8" shapeId="39940"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39940" r:id="rId13"/>
      </mc:Fallback>
    </mc:AlternateContent>
    <mc:AlternateContent xmlns:mc="http://schemas.openxmlformats.org/markup-compatibility/2006">
      <mc:Choice Requires="x14">
        <oleObject progId="MSDraw" shapeId="39941"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39941" r:id="rId15"/>
      </mc:Fallback>
    </mc:AlternateContent>
    <mc:AlternateContent xmlns:mc="http://schemas.openxmlformats.org/markup-compatibility/2006">
      <mc:Choice Requires="x14">
        <oleObject progId="MSDraw" shapeId="39942"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39942" r:id="rId17"/>
      </mc:Fallback>
    </mc:AlternateContent>
    <mc:AlternateContent xmlns:mc="http://schemas.openxmlformats.org/markup-compatibility/2006">
      <mc:Choice Requires="x14">
        <oleObject progId="MSDraw" shapeId="39943"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39943" r:id="rId19"/>
      </mc:Fallback>
    </mc:AlternateContent>
    <mc:AlternateContent xmlns:mc="http://schemas.openxmlformats.org/markup-compatibility/2006">
      <mc:Choice Requires="x14">
        <oleObject progId="MSDraw" shapeId="39944"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39944" r:id="rId21"/>
      </mc:Fallback>
    </mc:AlternateContent>
    <mc:AlternateContent xmlns:mc="http://schemas.openxmlformats.org/markup-compatibility/2006">
      <mc:Choice Requires="x14">
        <oleObject progId="MSDraw" shapeId="39945"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39945" r:id="rId23"/>
      </mc:Fallback>
    </mc:AlternateContent>
    <mc:AlternateContent xmlns:mc="http://schemas.openxmlformats.org/markup-compatibility/2006">
      <mc:Choice Requires="x14">
        <oleObject progId="MSDraw" shapeId="39946"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39946" r:id="rId25"/>
      </mc:Fallback>
    </mc:AlternateContent>
    <mc:AlternateContent xmlns:mc="http://schemas.openxmlformats.org/markup-compatibility/2006">
      <mc:Choice Requires="x14">
        <oleObject progId="MSDraw" shapeId="39947"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39947" r:id="rId26"/>
      </mc:Fallback>
    </mc:AlternateContent>
    <mc:AlternateContent xmlns:mc="http://schemas.openxmlformats.org/markup-compatibility/2006">
      <mc:Choice Requires="x14">
        <oleObject progId="MSDraw" shapeId="39948"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39948" r:id="rId28"/>
      </mc:Fallback>
    </mc:AlternateContent>
    <mc:AlternateContent xmlns:mc="http://schemas.openxmlformats.org/markup-compatibility/2006">
      <mc:Choice Requires="x14">
        <oleObject progId="MSDraw" shapeId="39949"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39949" r:id="rId30"/>
      </mc:Fallback>
    </mc:AlternateContent>
    <mc:AlternateContent xmlns:mc="http://schemas.openxmlformats.org/markup-compatibility/2006">
      <mc:Choice Requires="x14">
        <oleObject progId="MSDraw" shapeId="39950"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39950" r:id="rId32"/>
      </mc:Fallback>
    </mc:AlternateContent>
    <mc:AlternateContent xmlns:mc="http://schemas.openxmlformats.org/markup-compatibility/2006">
      <mc:Choice Requires="x14">
        <oleObject progId="MSDraw" shapeId="39951"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39951"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8CFA50BE-997B-4087-A3A9-BA308F5766E7}">
          <x14:formula1>
            <xm:f>Grunddaten!$E$2:$E$4</xm:f>
          </x14:formula1>
          <xm:sqref>C183</xm:sqref>
        </x14:dataValidation>
        <x14:dataValidation type="list" allowBlank="1" showInputMessage="1" showErrorMessage="1" xr:uid="{E2BD80AB-4F18-4C05-A8BD-CB777B940F6F}">
          <x14:formula1>
            <xm:f>Grunddaten!$C$2:$C$7</xm:f>
          </x14:formula1>
          <xm:sqref>C165</xm:sqref>
        </x14:dataValidation>
        <x14:dataValidation type="list" allowBlank="1" showInputMessage="1" showErrorMessage="1" xr:uid="{2ABC7633-6B84-407E-9707-D35878DD3E67}">
          <x14:formula1>
            <xm:f>Grunddaten!$D$2:$D$6</xm:f>
          </x14:formula1>
          <xm:sqref>C181</xm:sqref>
        </x14:dataValidation>
        <x14:dataValidation type="list" allowBlank="1" showInputMessage="1" showErrorMessage="1" xr:uid="{A30D0824-CBDA-43D0-95F7-6B0CD0104440}">
          <x14:formula1>
            <xm:f>Grunddaten!$B$2:$B$7</xm:f>
          </x14:formula1>
          <xm:sqref>C167</xm:sqref>
        </x14:dataValidation>
        <x14:dataValidation type="list" allowBlank="1" showInputMessage="1" showErrorMessage="1" xr:uid="{B06675F9-FE07-4D94-8BC0-2D99BFF045B4}">
          <x14:formula1>
            <xm:f>Grunddaten!$F$2:$F$4</xm:f>
          </x14:formula1>
          <xm:sqref>C151</xm:sqref>
        </x14:dataValidation>
        <x14:dataValidation type="list" allowBlank="1" showInputMessage="1" showErrorMessage="1" xr:uid="{4A38A202-40AC-4E2D-AF5F-1E4C76F9EAC9}">
          <x14:formula1>
            <xm:f>Grunddaten!$G$2:$G$10</xm:f>
          </x14:formula1>
          <xm:sqref>C191</xm:sqref>
        </x14:dataValidation>
        <x14:dataValidation type="list" allowBlank="1" showInputMessage="1" showErrorMessage="1" xr:uid="{B32AC35B-B482-438B-9EBF-5DF79BC7C50B}">
          <x14:formula1>
            <xm:f>Grunddaten!$H$2:$H$5</xm:f>
          </x14:formula1>
          <xm:sqref>C173</xm:sqref>
        </x14:dataValidation>
        <x14:dataValidation type="list" allowBlank="1" showInputMessage="1" showErrorMessage="1" xr:uid="{5B672825-B8CD-4B01-AF57-CD1793529732}">
          <x14:formula1>
            <xm:f>Grunddaten!$K$3:$K$6</xm:f>
          </x14:formula1>
          <xm:sqref>C194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3AE3A-7432-40B4-9C18-5B4D58663218}">
  <sheetPr>
    <tabColor theme="0" tint="-4.9989318521683403E-2"/>
    <pageSetUpPr fitToPage="1"/>
  </sheetPr>
  <dimension ref="A1:AC609"/>
  <sheetViews>
    <sheetView zoomScaleNormal="100" zoomScaleSheetLayoutView="103" zoomScalePageLayoutView="55" workbookViewId="0">
      <selection activeCell="H241" sqref="H241"/>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23" priority="5">
      <formula>$C$168="Spezial"</formula>
    </cfRule>
  </conditionalFormatting>
  <conditionalFormatting sqref="C182">
    <cfRule type="expression" dxfId="22" priority="1">
      <formula>$C$181="PV LSA (Ingenieur)"</formula>
    </cfRule>
  </conditionalFormatting>
  <conditionalFormatting sqref="E179:F179 C186">
    <cfRule type="expression" dxfId="21" priority="6">
      <formula>$C$181="PV LSA (Ingenieur)"</formula>
    </cfRule>
  </conditionalFormatting>
  <conditionalFormatting sqref="F187">
    <cfRule type="expression" dxfId="20" priority="4">
      <formula>$C$181="PV LSA (Ingenieur)"</formula>
    </cfRule>
  </conditionalFormatting>
  <conditionalFormatting sqref="I78:I84">
    <cfRule type="containsText" dxfId="19" priority="3" operator="containsText" text="Achtung, Beitragsunterschied zwischen UNT &amp; Kontrollstelle!">
      <formula>NOT(ISERROR(SEARCH("Achtung, Beitragsunterschied zwischen UNT &amp; Kontrollstelle!",I78)))</formula>
    </cfRule>
  </conditionalFormatting>
  <conditionalFormatting sqref="I95">
    <cfRule type="containsText" dxfId="18"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E917AD1C-5635-45C8-9C3C-0BCE876FE905}"/>
    <hyperlink ref="C45:H45" r:id="rId2" display="Link ATS (PDF-Download)" xr:uid="{4B64D6CE-2362-4710-A741-F4DAB7CA8497}"/>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40961"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40961" r:id="rId7"/>
      </mc:Fallback>
    </mc:AlternateContent>
    <mc:AlternateContent xmlns:mc="http://schemas.openxmlformats.org/markup-compatibility/2006">
      <mc:Choice Requires="x14">
        <oleObject progId="MSDraw" shapeId="40962"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40962" r:id="rId9"/>
      </mc:Fallback>
    </mc:AlternateContent>
    <mc:AlternateContent xmlns:mc="http://schemas.openxmlformats.org/markup-compatibility/2006">
      <mc:Choice Requires="x14">
        <oleObject progId="MSDraw" shapeId="40963"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40963" r:id="rId11"/>
      </mc:Fallback>
    </mc:AlternateContent>
    <mc:AlternateContent xmlns:mc="http://schemas.openxmlformats.org/markup-compatibility/2006">
      <mc:Choice Requires="x14">
        <oleObject progId="Word.Picture.8" shapeId="40964"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40964" r:id="rId13"/>
      </mc:Fallback>
    </mc:AlternateContent>
    <mc:AlternateContent xmlns:mc="http://schemas.openxmlformats.org/markup-compatibility/2006">
      <mc:Choice Requires="x14">
        <oleObject progId="MSDraw" shapeId="40965"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40965" r:id="rId15"/>
      </mc:Fallback>
    </mc:AlternateContent>
    <mc:AlternateContent xmlns:mc="http://schemas.openxmlformats.org/markup-compatibility/2006">
      <mc:Choice Requires="x14">
        <oleObject progId="MSDraw" shapeId="40966"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40966" r:id="rId17"/>
      </mc:Fallback>
    </mc:AlternateContent>
    <mc:AlternateContent xmlns:mc="http://schemas.openxmlformats.org/markup-compatibility/2006">
      <mc:Choice Requires="x14">
        <oleObject progId="MSDraw" shapeId="40967"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40967" r:id="rId19"/>
      </mc:Fallback>
    </mc:AlternateContent>
    <mc:AlternateContent xmlns:mc="http://schemas.openxmlformats.org/markup-compatibility/2006">
      <mc:Choice Requires="x14">
        <oleObject progId="MSDraw" shapeId="40968"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40968" r:id="rId21"/>
      </mc:Fallback>
    </mc:AlternateContent>
    <mc:AlternateContent xmlns:mc="http://schemas.openxmlformats.org/markup-compatibility/2006">
      <mc:Choice Requires="x14">
        <oleObject progId="MSDraw" shapeId="40969"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40969" r:id="rId23"/>
      </mc:Fallback>
    </mc:AlternateContent>
    <mc:AlternateContent xmlns:mc="http://schemas.openxmlformats.org/markup-compatibility/2006">
      <mc:Choice Requires="x14">
        <oleObject progId="MSDraw" shapeId="40970"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40970" r:id="rId25"/>
      </mc:Fallback>
    </mc:AlternateContent>
    <mc:AlternateContent xmlns:mc="http://schemas.openxmlformats.org/markup-compatibility/2006">
      <mc:Choice Requires="x14">
        <oleObject progId="MSDraw" shapeId="40971"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40971" r:id="rId26"/>
      </mc:Fallback>
    </mc:AlternateContent>
    <mc:AlternateContent xmlns:mc="http://schemas.openxmlformats.org/markup-compatibility/2006">
      <mc:Choice Requires="x14">
        <oleObject progId="MSDraw" shapeId="40972"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40972" r:id="rId28"/>
      </mc:Fallback>
    </mc:AlternateContent>
    <mc:AlternateContent xmlns:mc="http://schemas.openxmlformats.org/markup-compatibility/2006">
      <mc:Choice Requires="x14">
        <oleObject progId="MSDraw" shapeId="40973"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40973" r:id="rId30"/>
      </mc:Fallback>
    </mc:AlternateContent>
    <mc:AlternateContent xmlns:mc="http://schemas.openxmlformats.org/markup-compatibility/2006">
      <mc:Choice Requires="x14">
        <oleObject progId="MSDraw" shapeId="40974"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40974" r:id="rId32"/>
      </mc:Fallback>
    </mc:AlternateContent>
    <mc:AlternateContent xmlns:mc="http://schemas.openxmlformats.org/markup-compatibility/2006">
      <mc:Choice Requires="x14">
        <oleObject progId="MSDraw" shapeId="40975"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40975"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B3361233-12CB-450D-9686-354AB32D4330}">
          <x14:formula1>
            <xm:f>Grunddaten!$K$3:$K$6</xm:f>
          </x14:formula1>
          <xm:sqref>C194</xm:sqref>
        </x14:dataValidation>
        <x14:dataValidation type="list" allowBlank="1" showInputMessage="1" showErrorMessage="1" xr:uid="{485D6E91-D4A8-4E57-A4F7-58A527829D07}">
          <x14:formula1>
            <xm:f>Grunddaten!$H$2:$H$5</xm:f>
          </x14:formula1>
          <xm:sqref>C173</xm:sqref>
        </x14:dataValidation>
        <x14:dataValidation type="list" allowBlank="1" showInputMessage="1" showErrorMessage="1" xr:uid="{1549CD93-A2AB-4159-9C3E-FF341B7E5A26}">
          <x14:formula1>
            <xm:f>Grunddaten!$G$2:$G$10</xm:f>
          </x14:formula1>
          <xm:sqref>C191</xm:sqref>
        </x14:dataValidation>
        <x14:dataValidation type="list" allowBlank="1" showInputMessage="1" showErrorMessage="1" xr:uid="{1C578B09-4730-4CE6-B9FA-5AB279ECABCF}">
          <x14:formula1>
            <xm:f>Grunddaten!$F$2:$F$4</xm:f>
          </x14:formula1>
          <xm:sqref>C151</xm:sqref>
        </x14:dataValidation>
        <x14:dataValidation type="list" allowBlank="1" showInputMessage="1" showErrorMessage="1" xr:uid="{F046CEC4-F530-45F1-B3A4-907E32758A17}">
          <x14:formula1>
            <xm:f>Grunddaten!$B$2:$B$7</xm:f>
          </x14:formula1>
          <xm:sqref>C167</xm:sqref>
        </x14:dataValidation>
        <x14:dataValidation type="list" allowBlank="1" showInputMessage="1" showErrorMessage="1" xr:uid="{2DC94348-46E7-4241-B9DA-12B5EF63BD55}">
          <x14:formula1>
            <xm:f>Grunddaten!$D$2:$D$6</xm:f>
          </x14:formula1>
          <xm:sqref>C181</xm:sqref>
        </x14:dataValidation>
        <x14:dataValidation type="list" allowBlank="1" showInputMessage="1" showErrorMessage="1" xr:uid="{3408D40A-B29F-46FF-B084-25E875D6DFF7}">
          <x14:formula1>
            <xm:f>Grunddaten!$C$2:$C$7</xm:f>
          </x14:formula1>
          <xm:sqref>C165</xm:sqref>
        </x14:dataValidation>
        <x14:dataValidation type="list" allowBlank="1" showInputMessage="1" showErrorMessage="1" xr:uid="{BE8BF899-C6EF-499A-AB91-C4F92A14D2A9}">
          <x14:formula1>
            <xm:f>Grunddaten!$E$2:$E$4</xm:f>
          </x14:formula1>
          <xm:sqref>C183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9CBC-591D-4407-B5DB-74BA3B91A1DA}">
  <sheetPr>
    <tabColor theme="0" tint="-4.9989318521683403E-2"/>
    <pageSetUpPr fitToPage="1"/>
  </sheetPr>
  <dimension ref="A1:AC609"/>
  <sheetViews>
    <sheetView zoomScaleNormal="100" zoomScaleSheetLayoutView="103" zoomScalePageLayoutView="55" workbookViewId="0">
      <selection activeCell="H241" sqref="H241"/>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17" priority="5">
      <formula>$C$168="Spezial"</formula>
    </cfRule>
  </conditionalFormatting>
  <conditionalFormatting sqref="C182">
    <cfRule type="expression" dxfId="16" priority="1">
      <formula>$C$181="PV LSA (Ingenieur)"</formula>
    </cfRule>
  </conditionalFormatting>
  <conditionalFormatting sqref="E179:F179 C186">
    <cfRule type="expression" dxfId="15" priority="6">
      <formula>$C$181="PV LSA (Ingenieur)"</formula>
    </cfRule>
  </conditionalFormatting>
  <conditionalFormatting sqref="F187">
    <cfRule type="expression" dxfId="14" priority="4">
      <formula>$C$181="PV LSA (Ingenieur)"</formula>
    </cfRule>
  </conditionalFormatting>
  <conditionalFormatting sqref="I78:I84">
    <cfRule type="containsText" dxfId="13" priority="3" operator="containsText" text="Achtung, Beitragsunterschied zwischen UNT &amp; Kontrollstelle!">
      <formula>NOT(ISERROR(SEARCH("Achtung, Beitragsunterschied zwischen UNT &amp; Kontrollstelle!",I78)))</formula>
    </cfRule>
  </conditionalFormatting>
  <conditionalFormatting sqref="I95">
    <cfRule type="containsText" dxfId="12"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F71659C9-9C6F-4345-AF3F-84FCC12DB6D5}"/>
    <hyperlink ref="C45:H45" r:id="rId2" display="Link ATS (PDF-Download)" xr:uid="{CE94A3A3-A7CD-460E-8317-3129A77365B3}"/>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41985"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41985" r:id="rId7"/>
      </mc:Fallback>
    </mc:AlternateContent>
    <mc:AlternateContent xmlns:mc="http://schemas.openxmlformats.org/markup-compatibility/2006">
      <mc:Choice Requires="x14">
        <oleObject progId="MSDraw" shapeId="41986"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41986" r:id="rId9"/>
      </mc:Fallback>
    </mc:AlternateContent>
    <mc:AlternateContent xmlns:mc="http://schemas.openxmlformats.org/markup-compatibility/2006">
      <mc:Choice Requires="x14">
        <oleObject progId="MSDraw" shapeId="41987"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41987" r:id="rId11"/>
      </mc:Fallback>
    </mc:AlternateContent>
    <mc:AlternateContent xmlns:mc="http://schemas.openxmlformats.org/markup-compatibility/2006">
      <mc:Choice Requires="x14">
        <oleObject progId="Word.Picture.8" shapeId="41988"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41988" r:id="rId13"/>
      </mc:Fallback>
    </mc:AlternateContent>
    <mc:AlternateContent xmlns:mc="http://schemas.openxmlformats.org/markup-compatibility/2006">
      <mc:Choice Requires="x14">
        <oleObject progId="MSDraw" shapeId="41989"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41989" r:id="rId15"/>
      </mc:Fallback>
    </mc:AlternateContent>
    <mc:AlternateContent xmlns:mc="http://schemas.openxmlformats.org/markup-compatibility/2006">
      <mc:Choice Requires="x14">
        <oleObject progId="MSDraw" shapeId="41990"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41990" r:id="rId17"/>
      </mc:Fallback>
    </mc:AlternateContent>
    <mc:AlternateContent xmlns:mc="http://schemas.openxmlformats.org/markup-compatibility/2006">
      <mc:Choice Requires="x14">
        <oleObject progId="MSDraw" shapeId="41991"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41991" r:id="rId19"/>
      </mc:Fallback>
    </mc:AlternateContent>
    <mc:AlternateContent xmlns:mc="http://schemas.openxmlformats.org/markup-compatibility/2006">
      <mc:Choice Requires="x14">
        <oleObject progId="MSDraw" shapeId="41992"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41992" r:id="rId21"/>
      </mc:Fallback>
    </mc:AlternateContent>
    <mc:AlternateContent xmlns:mc="http://schemas.openxmlformats.org/markup-compatibility/2006">
      <mc:Choice Requires="x14">
        <oleObject progId="MSDraw" shapeId="41993"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41993" r:id="rId23"/>
      </mc:Fallback>
    </mc:AlternateContent>
    <mc:AlternateContent xmlns:mc="http://schemas.openxmlformats.org/markup-compatibility/2006">
      <mc:Choice Requires="x14">
        <oleObject progId="MSDraw" shapeId="41994"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41994" r:id="rId25"/>
      </mc:Fallback>
    </mc:AlternateContent>
    <mc:AlternateContent xmlns:mc="http://schemas.openxmlformats.org/markup-compatibility/2006">
      <mc:Choice Requires="x14">
        <oleObject progId="MSDraw" shapeId="41995"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41995" r:id="rId26"/>
      </mc:Fallback>
    </mc:AlternateContent>
    <mc:AlternateContent xmlns:mc="http://schemas.openxmlformats.org/markup-compatibility/2006">
      <mc:Choice Requires="x14">
        <oleObject progId="MSDraw" shapeId="41996"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41996" r:id="rId28"/>
      </mc:Fallback>
    </mc:AlternateContent>
    <mc:AlternateContent xmlns:mc="http://schemas.openxmlformats.org/markup-compatibility/2006">
      <mc:Choice Requires="x14">
        <oleObject progId="MSDraw" shapeId="41997"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41997" r:id="rId30"/>
      </mc:Fallback>
    </mc:AlternateContent>
    <mc:AlternateContent xmlns:mc="http://schemas.openxmlformats.org/markup-compatibility/2006">
      <mc:Choice Requires="x14">
        <oleObject progId="MSDraw" shapeId="41998"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41998" r:id="rId32"/>
      </mc:Fallback>
    </mc:AlternateContent>
    <mc:AlternateContent xmlns:mc="http://schemas.openxmlformats.org/markup-compatibility/2006">
      <mc:Choice Requires="x14">
        <oleObject progId="MSDraw" shapeId="41999"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41999" r:id="rId34"/>
      </mc:Fallback>
    </mc:AlternateContent>
  </oleObjects>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5682755A-6903-4619-8831-C0E4DD5734C1}">
          <x14:formula1>
            <xm:f>Grunddaten!$E$2:$E$4</xm:f>
          </x14:formula1>
          <xm:sqref>C183</xm:sqref>
        </x14:dataValidation>
        <x14:dataValidation type="list" allowBlank="1" showInputMessage="1" showErrorMessage="1" xr:uid="{6553A7FA-4DCE-4FAE-9B06-B71C16DC2B4B}">
          <x14:formula1>
            <xm:f>Grunddaten!$C$2:$C$7</xm:f>
          </x14:formula1>
          <xm:sqref>C165</xm:sqref>
        </x14:dataValidation>
        <x14:dataValidation type="list" allowBlank="1" showInputMessage="1" showErrorMessage="1" xr:uid="{0EC7AD45-D658-48DD-AE25-BC915A57C316}">
          <x14:formula1>
            <xm:f>Grunddaten!$D$2:$D$6</xm:f>
          </x14:formula1>
          <xm:sqref>C181</xm:sqref>
        </x14:dataValidation>
        <x14:dataValidation type="list" allowBlank="1" showInputMessage="1" showErrorMessage="1" xr:uid="{A133BBE2-61E2-48F8-B0DA-A4E1135555BF}">
          <x14:formula1>
            <xm:f>Grunddaten!$B$2:$B$7</xm:f>
          </x14:formula1>
          <xm:sqref>C167</xm:sqref>
        </x14:dataValidation>
        <x14:dataValidation type="list" allowBlank="1" showInputMessage="1" showErrorMessage="1" xr:uid="{DF0F34F2-0B93-480F-A3A0-7D3FE7263F1E}">
          <x14:formula1>
            <xm:f>Grunddaten!$F$2:$F$4</xm:f>
          </x14:formula1>
          <xm:sqref>C151</xm:sqref>
        </x14:dataValidation>
        <x14:dataValidation type="list" allowBlank="1" showInputMessage="1" showErrorMessage="1" xr:uid="{00972FEF-BECB-4601-BB96-CA7B8C7660FC}">
          <x14:formula1>
            <xm:f>Grunddaten!$G$2:$G$10</xm:f>
          </x14:formula1>
          <xm:sqref>C191</xm:sqref>
        </x14:dataValidation>
        <x14:dataValidation type="list" allowBlank="1" showInputMessage="1" showErrorMessage="1" xr:uid="{11B4B1C4-DE2A-4CAD-BDAA-2DDD6FC31B40}">
          <x14:formula1>
            <xm:f>Grunddaten!$H$2:$H$5</xm:f>
          </x14:formula1>
          <xm:sqref>C173</xm:sqref>
        </x14:dataValidation>
        <x14:dataValidation type="list" allowBlank="1" showInputMessage="1" showErrorMessage="1" xr:uid="{A1A5CD6A-DC4C-4FE3-8D9F-89C3EC165ED8}">
          <x14:formula1>
            <xm:f>Grunddaten!$K$3:$K$6</xm:f>
          </x14:formula1>
          <xm:sqref>C194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6D52-449C-4223-8C66-C0F7D1B4B321}">
  <sheetPr>
    <tabColor theme="0" tint="-4.9989318521683403E-2"/>
    <pageSetUpPr fitToPage="1"/>
  </sheetPr>
  <dimension ref="A1:AC609"/>
  <sheetViews>
    <sheetView zoomScaleNormal="100" zoomScaleSheetLayoutView="103" zoomScalePageLayoutView="55" workbookViewId="0">
      <selection activeCell="H241" sqref="H241"/>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11" priority="5">
      <formula>$C$168="Spezial"</formula>
    </cfRule>
  </conditionalFormatting>
  <conditionalFormatting sqref="C182">
    <cfRule type="expression" dxfId="10" priority="1">
      <formula>$C$181="PV LSA (Ingenieur)"</formula>
    </cfRule>
  </conditionalFormatting>
  <conditionalFormatting sqref="E179:F179 C186">
    <cfRule type="expression" dxfId="9" priority="6">
      <formula>$C$181="PV LSA (Ingenieur)"</formula>
    </cfRule>
  </conditionalFormatting>
  <conditionalFormatting sqref="F187">
    <cfRule type="expression" dxfId="8" priority="4">
      <formula>$C$181="PV LSA (Ingenieur)"</formula>
    </cfRule>
  </conditionalFormatting>
  <conditionalFormatting sqref="I78:I84">
    <cfRule type="containsText" dxfId="7" priority="3" operator="containsText" text="Achtung, Beitragsunterschied zwischen UNT &amp; Kontrollstelle!">
      <formula>NOT(ISERROR(SEARCH("Achtung, Beitragsunterschied zwischen UNT &amp; Kontrollstelle!",I78)))</formula>
    </cfRule>
  </conditionalFormatting>
  <conditionalFormatting sqref="I95">
    <cfRule type="containsText" dxfId="6"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BD37371A-EA66-494E-B4AE-79E8104DB661}"/>
    <hyperlink ref="C45:H45" r:id="rId2" display="Link ATS (PDF-Download)" xr:uid="{3655260B-E6BA-474C-8620-2037EE0F98D5}"/>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43009"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43009" r:id="rId7"/>
      </mc:Fallback>
    </mc:AlternateContent>
    <mc:AlternateContent xmlns:mc="http://schemas.openxmlformats.org/markup-compatibility/2006">
      <mc:Choice Requires="x14">
        <oleObject progId="MSDraw" shapeId="43010"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43010" r:id="rId9"/>
      </mc:Fallback>
    </mc:AlternateContent>
    <mc:AlternateContent xmlns:mc="http://schemas.openxmlformats.org/markup-compatibility/2006">
      <mc:Choice Requires="x14">
        <oleObject progId="MSDraw" shapeId="43011"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43011" r:id="rId11"/>
      </mc:Fallback>
    </mc:AlternateContent>
    <mc:AlternateContent xmlns:mc="http://schemas.openxmlformats.org/markup-compatibility/2006">
      <mc:Choice Requires="x14">
        <oleObject progId="Word.Picture.8" shapeId="43012"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43012" r:id="rId13"/>
      </mc:Fallback>
    </mc:AlternateContent>
    <mc:AlternateContent xmlns:mc="http://schemas.openxmlformats.org/markup-compatibility/2006">
      <mc:Choice Requires="x14">
        <oleObject progId="MSDraw" shapeId="43013"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43013" r:id="rId15"/>
      </mc:Fallback>
    </mc:AlternateContent>
    <mc:AlternateContent xmlns:mc="http://schemas.openxmlformats.org/markup-compatibility/2006">
      <mc:Choice Requires="x14">
        <oleObject progId="MSDraw" shapeId="43014"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43014" r:id="rId17"/>
      </mc:Fallback>
    </mc:AlternateContent>
    <mc:AlternateContent xmlns:mc="http://schemas.openxmlformats.org/markup-compatibility/2006">
      <mc:Choice Requires="x14">
        <oleObject progId="MSDraw" shapeId="43015"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43015" r:id="rId19"/>
      </mc:Fallback>
    </mc:AlternateContent>
    <mc:AlternateContent xmlns:mc="http://schemas.openxmlformats.org/markup-compatibility/2006">
      <mc:Choice Requires="x14">
        <oleObject progId="MSDraw" shapeId="43016"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43016" r:id="rId21"/>
      </mc:Fallback>
    </mc:AlternateContent>
    <mc:AlternateContent xmlns:mc="http://schemas.openxmlformats.org/markup-compatibility/2006">
      <mc:Choice Requires="x14">
        <oleObject progId="MSDraw" shapeId="43017"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43017" r:id="rId23"/>
      </mc:Fallback>
    </mc:AlternateContent>
    <mc:AlternateContent xmlns:mc="http://schemas.openxmlformats.org/markup-compatibility/2006">
      <mc:Choice Requires="x14">
        <oleObject progId="MSDraw" shapeId="43018"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43018" r:id="rId25"/>
      </mc:Fallback>
    </mc:AlternateContent>
    <mc:AlternateContent xmlns:mc="http://schemas.openxmlformats.org/markup-compatibility/2006">
      <mc:Choice Requires="x14">
        <oleObject progId="MSDraw" shapeId="43019"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43019" r:id="rId26"/>
      </mc:Fallback>
    </mc:AlternateContent>
    <mc:AlternateContent xmlns:mc="http://schemas.openxmlformats.org/markup-compatibility/2006">
      <mc:Choice Requires="x14">
        <oleObject progId="MSDraw" shapeId="43020"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43020" r:id="rId28"/>
      </mc:Fallback>
    </mc:AlternateContent>
    <mc:AlternateContent xmlns:mc="http://schemas.openxmlformats.org/markup-compatibility/2006">
      <mc:Choice Requires="x14">
        <oleObject progId="MSDraw" shapeId="43021"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43021" r:id="rId30"/>
      </mc:Fallback>
    </mc:AlternateContent>
    <mc:AlternateContent xmlns:mc="http://schemas.openxmlformats.org/markup-compatibility/2006">
      <mc:Choice Requires="x14">
        <oleObject progId="MSDraw" shapeId="43022"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43022" r:id="rId32"/>
      </mc:Fallback>
    </mc:AlternateContent>
    <mc:AlternateContent xmlns:mc="http://schemas.openxmlformats.org/markup-compatibility/2006">
      <mc:Choice Requires="x14">
        <oleObject progId="MSDraw" shapeId="43023"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43023"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D29EBA65-43CF-48FD-81B8-97319CB33097}">
          <x14:formula1>
            <xm:f>Grunddaten!$K$3:$K$6</xm:f>
          </x14:formula1>
          <xm:sqref>C194</xm:sqref>
        </x14:dataValidation>
        <x14:dataValidation type="list" allowBlank="1" showInputMessage="1" showErrorMessage="1" xr:uid="{D72E3CFA-3440-40F1-8BDE-BAC20A9848B1}">
          <x14:formula1>
            <xm:f>Grunddaten!$H$2:$H$5</xm:f>
          </x14:formula1>
          <xm:sqref>C173</xm:sqref>
        </x14:dataValidation>
        <x14:dataValidation type="list" allowBlank="1" showInputMessage="1" showErrorMessage="1" xr:uid="{20EFDFA5-EB6F-40ED-A084-EC0348B21655}">
          <x14:formula1>
            <xm:f>Grunddaten!$G$2:$G$10</xm:f>
          </x14:formula1>
          <xm:sqref>C191</xm:sqref>
        </x14:dataValidation>
        <x14:dataValidation type="list" allowBlank="1" showInputMessage="1" showErrorMessage="1" xr:uid="{130EF07E-BC24-4F88-B57C-E34710672779}">
          <x14:formula1>
            <xm:f>Grunddaten!$F$2:$F$4</xm:f>
          </x14:formula1>
          <xm:sqref>C151</xm:sqref>
        </x14:dataValidation>
        <x14:dataValidation type="list" allowBlank="1" showInputMessage="1" showErrorMessage="1" xr:uid="{01F1AE9A-16A8-405D-B99C-F91E137CC98A}">
          <x14:formula1>
            <xm:f>Grunddaten!$B$2:$B$7</xm:f>
          </x14:formula1>
          <xm:sqref>C167</xm:sqref>
        </x14:dataValidation>
        <x14:dataValidation type="list" allowBlank="1" showInputMessage="1" showErrorMessage="1" xr:uid="{7606EC42-0321-46F5-8B58-CDBBE3EAA7D7}">
          <x14:formula1>
            <xm:f>Grunddaten!$D$2:$D$6</xm:f>
          </x14:formula1>
          <xm:sqref>C181</xm:sqref>
        </x14:dataValidation>
        <x14:dataValidation type="list" allowBlank="1" showInputMessage="1" showErrorMessage="1" xr:uid="{95E08F2A-6877-4B2E-A50D-702349626E62}">
          <x14:formula1>
            <xm:f>Grunddaten!$C$2:$C$7</xm:f>
          </x14:formula1>
          <xm:sqref>C165</xm:sqref>
        </x14:dataValidation>
        <x14:dataValidation type="list" allowBlank="1" showInputMessage="1" showErrorMessage="1" xr:uid="{4A031AAF-DBFC-428C-AD71-EF9BE3E68E95}">
          <x14:formula1>
            <xm:f>Grunddaten!$E$2:$E$4</xm:f>
          </x14:formula1>
          <xm:sqref>C183</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2FEF6-67D8-4DA1-A51E-08471A4D352D}">
  <sheetPr>
    <tabColor theme="0" tint="-4.9989318521683403E-2"/>
    <pageSetUpPr fitToPage="1"/>
  </sheetPr>
  <dimension ref="A1:AC609"/>
  <sheetViews>
    <sheetView zoomScaleNormal="100" zoomScaleSheetLayoutView="103" zoomScalePageLayoutView="55" workbookViewId="0">
      <selection activeCell="C3" sqref="C3"/>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101.25"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6.25"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6.25"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33.75"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23.75"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5" priority="5">
      <formula>$C$168="Spezial"</formula>
    </cfRule>
  </conditionalFormatting>
  <conditionalFormatting sqref="C182">
    <cfRule type="expression" dxfId="4" priority="1">
      <formula>$C$181="PV LSA (Ingenieur)"</formula>
    </cfRule>
  </conditionalFormatting>
  <conditionalFormatting sqref="E179:F179 C186">
    <cfRule type="expression" dxfId="3" priority="6">
      <formula>$C$181="PV LSA (Ingenieur)"</formula>
    </cfRule>
  </conditionalFormatting>
  <conditionalFormatting sqref="F187">
    <cfRule type="expression" dxfId="2" priority="4">
      <formula>$C$181="PV LSA (Ingenieur)"</formula>
    </cfRule>
  </conditionalFormatting>
  <conditionalFormatting sqref="I78:I84">
    <cfRule type="containsText" dxfId="1" priority="3" operator="containsText" text="Achtung, Beitragsunterschied zwischen UNT &amp; Kontrollstelle!">
      <formula>NOT(ISERROR(SEARCH("Achtung, Beitragsunterschied zwischen UNT &amp; Kontrollstelle!",I78)))</formula>
    </cfRule>
  </conditionalFormatting>
  <conditionalFormatting sqref="I95">
    <cfRule type="containsText" dxfId="0"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4CB42F6A-89DB-4C84-8360-1C1567F812FB}"/>
    <hyperlink ref="C45:H45" r:id="rId2" display="Link ATS (PDF-Download)" xr:uid="{E5966F38-5D51-4914-85EB-F399F793A1A3}"/>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44033"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44033" r:id="rId7"/>
      </mc:Fallback>
    </mc:AlternateContent>
    <mc:AlternateContent xmlns:mc="http://schemas.openxmlformats.org/markup-compatibility/2006">
      <mc:Choice Requires="x14">
        <oleObject progId="MSDraw" shapeId="44034"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44034" r:id="rId9"/>
      </mc:Fallback>
    </mc:AlternateContent>
    <mc:AlternateContent xmlns:mc="http://schemas.openxmlformats.org/markup-compatibility/2006">
      <mc:Choice Requires="x14">
        <oleObject progId="MSDraw" shapeId="44035"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44035" r:id="rId11"/>
      </mc:Fallback>
    </mc:AlternateContent>
    <mc:AlternateContent xmlns:mc="http://schemas.openxmlformats.org/markup-compatibility/2006">
      <mc:Choice Requires="x14">
        <oleObject progId="Word.Picture.8" shapeId="44036"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44036" r:id="rId13"/>
      </mc:Fallback>
    </mc:AlternateContent>
    <mc:AlternateContent xmlns:mc="http://schemas.openxmlformats.org/markup-compatibility/2006">
      <mc:Choice Requires="x14">
        <oleObject progId="MSDraw" shapeId="44037"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44037" r:id="rId15"/>
      </mc:Fallback>
    </mc:AlternateContent>
    <mc:AlternateContent xmlns:mc="http://schemas.openxmlformats.org/markup-compatibility/2006">
      <mc:Choice Requires="x14">
        <oleObject progId="MSDraw" shapeId="44038"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44038" r:id="rId17"/>
      </mc:Fallback>
    </mc:AlternateContent>
    <mc:AlternateContent xmlns:mc="http://schemas.openxmlformats.org/markup-compatibility/2006">
      <mc:Choice Requires="x14">
        <oleObject progId="MSDraw" shapeId="44039"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44039" r:id="rId19"/>
      </mc:Fallback>
    </mc:AlternateContent>
    <mc:AlternateContent xmlns:mc="http://schemas.openxmlformats.org/markup-compatibility/2006">
      <mc:Choice Requires="x14">
        <oleObject progId="MSDraw" shapeId="44040"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44040" r:id="rId21"/>
      </mc:Fallback>
    </mc:AlternateContent>
    <mc:AlternateContent xmlns:mc="http://schemas.openxmlformats.org/markup-compatibility/2006">
      <mc:Choice Requires="x14">
        <oleObject progId="MSDraw" shapeId="44041"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44041" r:id="rId23"/>
      </mc:Fallback>
    </mc:AlternateContent>
    <mc:AlternateContent xmlns:mc="http://schemas.openxmlformats.org/markup-compatibility/2006">
      <mc:Choice Requires="x14">
        <oleObject progId="MSDraw" shapeId="44042"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44042" r:id="rId25"/>
      </mc:Fallback>
    </mc:AlternateContent>
    <mc:AlternateContent xmlns:mc="http://schemas.openxmlformats.org/markup-compatibility/2006">
      <mc:Choice Requires="x14">
        <oleObject progId="MSDraw" shapeId="44043"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44043" r:id="rId26"/>
      </mc:Fallback>
    </mc:AlternateContent>
    <mc:AlternateContent xmlns:mc="http://schemas.openxmlformats.org/markup-compatibility/2006">
      <mc:Choice Requires="x14">
        <oleObject progId="MSDraw" shapeId="44044"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44044" r:id="rId28"/>
      </mc:Fallback>
    </mc:AlternateContent>
    <mc:AlternateContent xmlns:mc="http://schemas.openxmlformats.org/markup-compatibility/2006">
      <mc:Choice Requires="x14">
        <oleObject progId="MSDraw" shapeId="44045"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44045" r:id="rId30"/>
      </mc:Fallback>
    </mc:AlternateContent>
    <mc:AlternateContent xmlns:mc="http://schemas.openxmlformats.org/markup-compatibility/2006">
      <mc:Choice Requires="x14">
        <oleObject progId="MSDraw" shapeId="44046"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44046" r:id="rId32"/>
      </mc:Fallback>
    </mc:AlternateContent>
    <mc:AlternateContent xmlns:mc="http://schemas.openxmlformats.org/markup-compatibility/2006">
      <mc:Choice Requires="x14">
        <oleObject progId="MSDraw" shapeId="44047"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44047"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C4D495A5-0075-4FE8-9691-F0D59192EEF8}">
          <x14:formula1>
            <xm:f>Grunddaten!$E$2:$E$4</xm:f>
          </x14:formula1>
          <xm:sqref>C183</xm:sqref>
        </x14:dataValidation>
        <x14:dataValidation type="list" allowBlank="1" showInputMessage="1" showErrorMessage="1" xr:uid="{EE8380AA-C6B9-4C57-828B-1AECFC9E5F9D}">
          <x14:formula1>
            <xm:f>Grunddaten!$C$2:$C$7</xm:f>
          </x14:formula1>
          <xm:sqref>C165</xm:sqref>
        </x14:dataValidation>
        <x14:dataValidation type="list" allowBlank="1" showInputMessage="1" showErrorMessage="1" xr:uid="{15DB0245-5DFC-4037-A235-025FE764CCFA}">
          <x14:formula1>
            <xm:f>Grunddaten!$D$2:$D$6</xm:f>
          </x14:formula1>
          <xm:sqref>C181</xm:sqref>
        </x14:dataValidation>
        <x14:dataValidation type="list" allowBlank="1" showInputMessage="1" showErrorMessage="1" xr:uid="{DB1F4C5A-A426-4696-8941-BB068A8C9B10}">
          <x14:formula1>
            <xm:f>Grunddaten!$B$2:$B$7</xm:f>
          </x14:formula1>
          <xm:sqref>C167</xm:sqref>
        </x14:dataValidation>
        <x14:dataValidation type="list" allowBlank="1" showInputMessage="1" showErrorMessage="1" xr:uid="{9F7B5245-133C-40AF-9F02-81307F88B3A7}">
          <x14:formula1>
            <xm:f>Grunddaten!$F$2:$F$4</xm:f>
          </x14:formula1>
          <xm:sqref>C151</xm:sqref>
        </x14:dataValidation>
        <x14:dataValidation type="list" allowBlank="1" showInputMessage="1" showErrorMessage="1" xr:uid="{D1522C33-6E1B-4E2B-8F37-363F3EEA8844}">
          <x14:formula1>
            <xm:f>Grunddaten!$G$2:$G$10</xm:f>
          </x14:formula1>
          <xm:sqref>C191</xm:sqref>
        </x14:dataValidation>
        <x14:dataValidation type="list" allowBlank="1" showInputMessage="1" showErrorMessage="1" xr:uid="{61CA6D50-7BC1-409D-9291-4280281AE4F9}">
          <x14:formula1>
            <xm:f>Grunddaten!$H$2:$H$5</xm:f>
          </x14:formula1>
          <xm:sqref>C173</xm:sqref>
        </x14:dataValidation>
        <x14:dataValidation type="list" allowBlank="1" showInputMessage="1" showErrorMessage="1" xr:uid="{7806EEF0-EF23-4AAC-9A77-14E16F80D275}">
          <x14:formula1>
            <xm:f>Grunddaten!$K$3:$K$6</xm:f>
          </x14:formula1>
          <xm:sqref>C194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7"/>
    <pageSetUpPr fitToPage="1"/>
  </sheetPr>
  <dimension ref="A1:G46"/>
  <sheetViews>
    <sheetView view="pageBreakPreview" zoomScale="115" zoomScaleNormal="130" zoomScaleSheetLayoutView="115" workbookViewId="0">
      <selection activeCell="B29" sqref="B29"/>
    </sheetView>
  </sheetViews>
  <sheetFormatPr baseColWidth="10" defaultColWidth="10.85546875" defaultRowHeight="11.25" x14ac:dyDescent="0.2"/>
  <cols>
    <col min="1" max="7" width="10.7109375" style="4" customWidth="1"/>
    <col min="8" max="8" width="4.85546875" style="4" customWidth="1"/>
    <col min="9" max="16384" width="10.85546875" style="4"/>
  </cols>
  <sheetData>
    <row r="1" spans="1:7" ht="13.5" x14ac:dyDescent="0.2">
      <c r="A1" s="3" t="s">
        <v>84</v>
      </c>
    </row>
    <row r="3" spans="1:7" ht="13.5" x14ac:dyDescent="0.2">
      <c r="A3" s="427" t="s">
        <v>251</v>
      </c>
      <c r="B3" s="427"/>
      <c r="C3" s="427"/>
      <c r="D3" s="427"/>
      <c r="E3" s="427"/>
      <c r="F3" s="427"/>
      <c r="G3" s="427"/>
    </row>
    <row r="5" spans="1:7" x14ac:dyDescent="0.2">
      <c r="A5" s="433" t="s">
        <v>728</v>
      </c>
      <c r="B5" s="433"/>
      <c r="C5" s="433"/>
      <c r="D5" s="433"/>
      <c r="E5" s="433"/>
      <c r="F5" s="433"/>
      <c r="G5" s="433"/>
    </row>
    <row r="6" spans="1:7" x14ac:dyDescent="0.2">
      <c r="A6" s="433"/>
      <c r="B6" s="433"/>
      <c r="C6" s="433"/>
      <c r="D6" s="433"/>
      <c r="E6" s="433"/>
      <c r="F6" s="433"/>
      <c r="G6" s="433"/>
    </row>
    <row r="8" spans="1:7" ht="11.25" customHeight="1" x14ac:dyDescent="0.2">
      <c r="A8" s="432" t="s">
        <v>342</v>
      </c>
      <c r="B8" s="432"/>
      <c r="C8" s="432"/>
      <c r="D8" s="432"/>
      <c r="E8" s="432"/>
      <c r="F8" s="432"/>
      <c r="G8" s="432"/>
    </row>
    <row r="10" spans="1:7" ht="12.75" customHeight="1" x14ac:dyDescent="0.2">
      <c r="A10" s="434" t="s">
        <v>343</v>
      </c>
      <c r="B10" s="434"/>
      <c r="C10" s="434"/>
      <c r="D10" s="434"/>
      <c r="E10" s="434"/>
      <c r="F10" s="434"/>
      <c r="G10" s="434"/>
    </row>
    <row r="11" spans="1:7" ht="14.45" customHeight="1" x14ac:dyDescent="0.2">
      <c r="A11" s="434"/>
      <c r="B11" s="434"/>
      <c r="C11" s="434"/>
      <c r="D11" s="434"/>
      <c r="E11" s="434"/>
      <c r="F11" s="434"/>
      <c r="G11" s="434"/>
    </row>
    <row r="13" spans="1:7" x14ac:dyDescent="0.2">
      <c r="A13" s="431" t="s">
        <v>344</v>
      </c>
      <c r="B13" s="431"/>
      <c r="C13" s="431"/>
      <c r="D13" s="431"/>
      <c r="E13" s="431"/>
      <c r="F13" s="431"/>
      <c r="G13" s="431"/>
    </row>
    <row r="14" spans="1:7" x14ac:dyDescent="0.2">
      <c r="A14" s="431"/>
      <c r="B14" s="431"/>
      <c r="C14" s="431"/>
      <c r="D14" s="431"/>
      <c r="E14" s="431"/>
      <c r="F14" s="431"/>
      <c r="G14" s="431"/>
    </row>
    <row r="15" spans="1:7" ht="12.75" customHeight="1" x14ac:dyDescent="0.2"/>
    <row r="16" spans="1:7" x14ac:dyDescent="0.2">
      <c r="A16" s="428" t="s">
        <v>304</v>
      </c>
      <c r="B16" s="429"/>
      <c r="C16" s="429"/>
      <c r="D16" s="429"/>
      <c r="E16" s="429"/>
      <c r="F16" s="429"/>
      <c r="G16" s="430"/>
    </row>
    <row r="18" spans="1:7" ht="13.5" x14ac:dyDescent="0.2">
      <c r="A18" s="427" t="s">
        <v>322</v>
      </c>
      <c r="B18" s="427"/>
      <c r="C18" s="427"/>
      <c r="D18" s="427"/>
      <c r="E18" s="427"/>
      <c r="F18" s="427"/>
      <c r="G18" s="427"/>
    </row>
    <row r="20" spans="1:7" ht="12.6" customHeight="1" x14ac:dyDescent="0.2">
      <c r="A20" s="4" t="s">
        <v>310</v>
      </c>
      <c r="B20" s="4" t="s">
        <v>18</v>
      </c>
    </row>
    <row r="21" spans="1:7" x14ac:dyDescent="0.2">
      <c r="A21" s="4" t="s">
        <v>317</v>
      </c>
      <c r="B21" s="4" t="s">
        <v>331</v>
      </c>
    </row>
    <row r="22" spans="1:7" x14ac:dyDescent="0.2">
      <c r="A22" s="4" t="s">
        <v>76</v>
      </c>
      <c r="B22" s="4" t="s">
        <v>316</v>
      </c>
    </row>
    <row r="23" spans="1:7" x14ac:dyDescent="0.2">
      <c r="A23" s="4" t="s">
        <v>79</v>
      </c>
      <c r="B23" s="4" t="s">
        <v>80</v>
      </c>
    </row>
    <row r="24" spans="1:7" x14ac:dyDescent="0.2">
      <c r="A24" s="4" t="s">
        <v>328</v>
      </c>
      <c r="B24" s="4" t="s">
        <v>329</v>
      </c>
    </row>
    <row r="25" spans="1:7" x14ac:dyDescent="0.2">
      <c r="A25" s="4" t="s">
        <v>14</v>
      </c>
      <c r="B25" s="4" t="s">
        <v>15</v>
      </c>
    </row>
    <row r="26" spans="1:7" x14ac:dyDescent="0.2">
      <c r="A26" s="4" t="s">
        <v>16</v>
      </c>
      <c r="B26" s="4" t="s">
        <v>17</v>
      </c>
    </row>
    <row r="27" spans="1:7" x14ac:dyDescent="0.2">
      <c r="A27" s="4" t="s">
        <v>74</v>
      </c>
      <c r="B27" s="4" t="s">
        <v>75</v>
      </c>
    </row>
    <row r="28" spans="1:7" x14ac:dyDescent="0.2">
      <c r="A28" s="4" t="s">
        <v>326</v>
      </c>
      <c r="B28" s="4" t="s">
        <v>332</v>
      </c>
    </row>
    <row r="29" spans="1:7" x14ac:dyDescent="0.2">
      <c r="A29" s="4" t="s">
        <v>19</v>
      </c>
      <c r="B29" s="4" t="s">
        <v>20</v>
      </c>
    </row>
    <row r="30" spans="1:7" x14ac:dyDescent="0.2">
      <c r="A30" s="4" t="s">
        <v>318</v>
      </c>
      <c r="B30" s="4" t="s">
        <v>319</v>
      </c>
    </row>
    <row r="31" spans="1:7" x14ac:dyDescent="0.2">
      <c r="A31" s="4" t="s">
        <v>213</v>
      </c>
      <c r="B31" s="4" t="s">
        <v>21</v>
      </c>
    </row>
    <row r="32" spans="1:7" x14ac:dyDescent="0.2">
      <c r="A32" s="4" t="s">
        <v>77</v>
      </c>
      <c r="B32" s="4" t="s">
        <v>78</v>
      </c>
    </row>
    <row r="33" spans="1:2" x14ac:dyDescent="0.2">
      <c r="A33" s="4" t="s">
        <v>22</v>
      </c>
      <c r="B33" s="4" t="s">
        <v>23</v>
      </c>
    </row>
    <row r="34" spans="1:2" x14ac:dyDescent="0.2">
      <c r="A34" s="4" t="s">
        <v>6</v>
      </c>
      <c r="B34" s="4" t="s">
        <v>24</v>
      </c>
    </row>
    <row r="35" spans="1:2" x14ac:dyDescent="0.2">
      <c r="A35" s="4" t="s">
        <v>327</v>
      </c>
      <c r="B35" s="4" t="s">
        <v>333</v>
      </c>
    </row>
    <row r="36" spans="1:2" x14ac:dyDescent="0.2">
      <c r="A36" s="4" t="s">
        <v>25</v>
      </c>
      <c r="B36" s="4" t="s">
        <v>26</v>
      </c>
    </row>
    <row r="37" spans="1:2" x14ac:dyDescent="0.2">
      <c r="A37" s="4" t="s">
        <v>81</v>
      </c>
      <c r="B37" s="4" t="s">
        <v>82</v>
      </c>
    </row>
    <row r="38" spans="1:2" x14ac:dyDescent="0.2">
      <c r="A38" s="4" t="s">
        <v>11</v>
      </c>
      <c r="B38" s="4" t="s">
        <v>12</v>
      </c>
    </row>
    <row r="39" spans="1:2" x14ac:dyDescent="0.2">
      <c r="A39" s="4" t="s">
        <v>320</v>
      </c>
      <c r="B39" s="4" t="s">
        <v>321</v>
      </c>
    </row>
    <row r="40" spans="1:2" ht="12.95" customHeight="1" x14ac:dyDescent="0.2">
      <c r="A40" s="4" t="s">
        <v>27</v>
      </c>
      <c r="B40" s="4" t="s">
        <v>28</v>
      </c>
    </row>
    <row r="41" spans="1:2" ht="13.5" customHeight="1" x14ac:dyDescent="0.2">
      <c r="A41" s="4" t="s">
        <v>330</v>
      </c>
      <c r="B41" s="4" t="s">
        <v>29</v>
      </c>
    </row>
    <row r="42" spans="1:2" x14ac:dyDescent="0.2">
      <c r="A42" s="4" t="s">
        <v>3</v>
      </c>
      <c r="B42" s="4" t="s">
        <v>4</v>
      </c>
    </row>
    <row r="43" spans="1:2" x14ac:dyDescent="0.2">
      <c r="A43" s="4" t="s">
        <v>324</v>
      </c>
      <c r="B43" s="4" t="s">
        <v>325</v>
      </c>
    </row>
    <row r="44" spans="1:2" x14ac:dyDescent="0.2">
      <c r="A44" s="4" t="s">
        <v>5</v>
      </c>
      <c r="B44" s="4" t="s">
        <v>30</v>
      </c>
    </row>
    <row r="46" spans="1:2" x14ac:dyDescent="0.2">
      <c r="A46" s="4" t="s">
        <v>323</v>
      </c>
    </row>
  </sheetData>
  <mergeCells count="7">
    <mergeCell ref="A18:G18"/>
    <mergeCell ref="A16:G16"/>
    <mergeCell ref="A13:G14"/>
    <mergeCell ref="A8:G8"/>
    <mergeCell ref="A3:G3"/>
    <mergeCell ref="A5:G6"/>
    <mergeCell ref="A10:G11"/>
  </mergeCells>
  <pageMargins left="0.78740157480314965" right="0.78740157480314965" top="1.1811023622047245" bottom="0.98425196850393704" header="0.39370078740157483" footer="0.39370078740157483"/>
  <pageSetup paperSize="9" fitToHeight="0" orientation="portrait" r:id="rId1"/>
  <headerFooter>
    <oddHeader>&amp;L&amp;G</oddHeader>
    <oddFooter>&amp;L&amp;6Tiefbauamt des Kantons Bern, Fachstelle Verkehrsmanagemetn - Stefan Brendel
ING Büro / Ingenieur
&amp;F
&amp;A&amp;R&amp;"Arial ,Standard"&amp;6&amp; 
Version: 03.04.2023
Seite &amp;P/&amp;N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807F-AE47-43CD-978B-618F7BE90395}">
  <sheetPr>
    <tabColor theme="6" tint="0.59999389629810485"/>
  </sheetPr>
  <dimension ref="A1:K7"/>
  <sheetViews>
    <sheetView workbookViewId="0">
      <selection activeCell="F12" sqref="F12"/>
    </sheetView>
  </sheetViews>
  <sheetFormatPr baseColWidth="10" defaultRowHeight="12.75" x14ac:dyDescent="0.2"/>
  <cols>
    <col min="1" max="1" width="39.28515625" customWidth="1"/>
    <col min="2" max="2" width="38.42578125" bestFit="1" customWidth="1"/>
    <col min="4" max="4" width="34" bestFit="1" customWidth="1"/>
    <col min="5" max="5" width="21.7109375" customWidth="1"/>
    <col min="6" max="6" width="21.140625" customWidth="1"/>
    <col min="7" max="7" width="25.85546875" bestFit="1" customWidth="1"/>
  </cols>
  <sheetData>
    <row r="1" spans="1:11" x14ac:dyDescent="0.2">
      <c r="A1" s="248" t="s">
        <v>352</v>
      </c>
      <c r="B1" s="248" t="s">
        <v>502</v>
      </c>
      <c r="C1" s="248" t="s">
        <v>507</v>
      </c>
      <c r="D1" s="248" t="s">
        <v>525</v>
      </c>
      <c r="E1" s="248" t="s">
        <v>524</v>
      </c>
      <c r="F1" s="248" t="s">
        <v>531</v>
      </c>
      <c r="G1" s="248" t="s">
        <v>534</v>
      </c>
      <c r="H1" s="248" t="s">
        <v>541</v>
      </c>
      <c r="K1" s="248" t="s">
        <v>770</v>
      </c>
    </row>
    <row r="2" spans="1:11" x14ac:dyDescent="0.2">
      <c r="A2" s="242" t="s">
        <v>437</v>
      </c>
      <c r="B2" s="242" t="s">
        <v>437</v>
      </c>
      <c r="C2" s="242" t="s">
        <v>437</v>
      </c>
      <c r="D2" s="242" t="s">
        <v>437</v>
      </c>
      <c r="E2" s="242" t="s">
        <v>437</v>
      </c>
      <c r="F2" s="242" t="s">
        <v>437</v>
      </c>
      <c r="G2" s="242" t="s">
        <v>437</v>
      </c>
      <c r="H2" s="242" t="s">
        <v>437</v>
      </c>
      <c r="K2" s="242" t="s">
        <v>437</v>
      </c>
    </row>
    <row r="3" spans="1:11" x14ac:dyDescent="0.2">
      <c r="A3" s="242" t="s">
        <v>458</v>
      </c>
      <c r="B3" s="242" t="s">
        <v>503</v>
      </c>
      <c r="C3" s="242" t="s">
        <v>508</v>
      </c>
      <c r="D3" s="242" t="s">
        <v>522</v>
      </c>
      <c r="E3" s="242" t="s">
        <v>528</v>
      </c>
      <c r="F3" s="242" t="s">
        <v>527</v>
      </c>
      <c r="G3" s="242" t="s">
        <v>536</v>
      </c>
      <c r="H3" s="242" t="s">
        <v>542</v>
      </c>
      <c r="K3" s="242" t="s">
        <v>771</v>
      </c>
    </row>
    <row r="4" spans="1:11" x14ac:dyDescent="0.2">
      <c r="A4" s="242" t="s">
        <v>460</v>
      </c>
      <c r="B4" s="242" t="s">
        <v>504</v>
      </c>
      <c r="C4" s="242" t="s">
        <v>436</v>
      </c>
      <c r="D4" s="242" t="s">
        <v>523</v>
      </c>
      <c r="E4" s="242" t="s">
        <v>530</v>
      </c>
      <c r="F4" s="242" t="s">
        <v>526</v>
      </c>
      <c r="G4" s="242" t="s">
        <v>535</v>
      </c>
      <c r="H4" s="242" t="s">
        <v>543</v>
      </c>
      <c r="K4" s="242" t="s">
        <v>772</v>
      </c>
    </row>
    <row r="5" spans="1:11" x14ac:dyDescent="0.2">
      <c r="A5" s="242" t="s">
        <v>459</v>
      </c>
      <c r="B5" s="242" t="s">
        <v>505</v>
      </c>
      <c r="C5" s="242" t="s">
        <v>509</v>
      </c>
      <c r="D5" s="242"/>
      <c r="G5" s="242" t="s">
        <v>537</v>
      </c>
      <c r="H5" s="242" t="s">
        <v>544</v>
      </c>
      <c r="K5" s="242" t="s">
        <v>773</v>
      </c>
    </row>
    <row r="6" spans="1:11" x14ac:dyDescent="0.2">
      <c r="A6" s="242" t="s">
        <v>456</v>
      </c>
      <c r="B6" s="242" t="s">
        <v>506</v>
      </c>
      <c r="C6" s="242" t="s">
        <v>510</v>
      </c>
      <c r="G6" s="242" t="s">
        <v>538</v>
      </c>
    </row>
    <row r="7" spans="1:11" x14ac:dyDescent="0.2">
      <c r="A7" s="242" t="s">
        <v>457</v>
      </c>
      <c r="C7" s="242" t="s">
        <v>511</v>
      </c>
      <c r="G7" s="242" t="s">
        <v>790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4.9989318521683403E-2"/>
    <pageSetUpPr fitToPage="1"/>
  </sheetPr>
  <dimension ref="A1:AC609"/>
  <sheetViews>
    <sheetView topLeftCell="A117" zoomScaleNormal="100" zoomScaleSheetLayoutView="103" zoomScalePageLayoutView="55" workbookViewId="0">
      <selection activeCell="G146" sqref="G146"/>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221" t="s">
        <v>85</v>
      </c>
      <c r="B2" s="221"/>
      <c r="C2" s="332" t="s">
        <v>725</v>
      </c>
      <c r="D2" s="221"/>
      <c r="E2" s="221"/>
      <c r="F2" s="221"/>
      <c r="G2" s="221"/>
      <c r="H2" s="221"/>
    </row>
    <row r="3" spans="1:9" x14ac:dyDescent="0.2">
      <c r="A3" s="221"/>
      <c r="B3" s="207"/>
      <c r="C3" s="89"/>
      <c r="D3" s="207"/>
      <c r="E3" s="207"/>
      <c r="F3" s="207"/>
      <c r="G3" s="207"/>
      <c r="H3" s="207"/>
    </row>
    <row r="4" spans="1:9" ht="12.75" customHeight="1" x14ac:dyDescent="0.2">
      <c r="A4" s="221"/>
      <c r="B4" s="207"/>
      <c r="C4" s="89"/>
      <c r="D4" s="207"/>
      <c r="E4" s="207"/>
      <c r="F4" s="207"/>
      <c r="G4" s="207"/>
      <c r="H4" s="207"/>
    </row>
    <row r="5" spans="1:9" ht="13.15" customHeight="1" x14ac:dyDescent="0.2">
      <c r="A5" s="221" t="s">
        <v>86</v>
      </c>
      <c r="B5" s="207"/>
      <c r="C5" s="426" t="s">
        <v>468</v>
      </c>
      <c r="D5" s="426"/>
      <c r="E5" s="426"/>
      <c r="F5" s="426"/>
      <c r="G5" s="426"/>
      <c r="H5" s="426"/>
      <c r="I5" s="426"/>
    </row>
    <row r="6" spans="1:9" ht="13.15" customHeight="1" x14ac:dyDescent="0.2">
      <c r="A6" s="221"/>
      <c r="B6" s="207"/>
      <c r="C6" s="221"/>
      <c r="D6" s="221"/>
      <c r="E6" s="221"/>
      <c r="F6" s="221"/>
      <c r="G6" s="221"/>
      <c r="H6" s="221"/>
    </row>
    <row r="7" spans="1:9" ht="13.15" customHeight="1" x14ac:dyDescent="0.2">
      <c r="A7" s="221"/>
      <c r="B7" s="207"/>
      <c r="C7" s="221"/>
      <c r="D7" s="221"/>
      <c r="E7" s="221"/>
      <c r="F7" s="221"/>
      <c r="G7" s="221"/>
      <c r="H7" s="221"/>
    </row>
    <row r="8" spans="1:9" ht="13.15" customHeight="1" x14ac:dyDescent="0.2">
      <c r="A8" s="20"/>
      <c r="B8" s="23"/>
      <c r="C8" s="182" t="s">
        <v>88</v>
      </c>
      <c r="D8" s="217"/>
      <c r="E8" s="21"/>
      <c r="F8" s="22"/>
      <c r="G8" s="23"/>
      <c r="H8" s="13"/>
    </row>
    <row r="9" spans="1:9" ht="13.15" customHeight="1" x14ac:dyDescent="0.2">
      <c r="A9" s="20"/>
      <c r="B9" s="23"/>
      <c r="C9" s="77"/>
      <c r="D9" s="215"/>
      <c r="E9" s="21"/>
      <c r="F9" s="22"/>
      <c r="G9" s="23"/>
      <c r="H9" s="24"/>
    </row>
    <row r="10" spans="1:9" ht="13.15" customHeight="1" x14ac:dyDescent="0.2">
      <c r="A10" s="27" t="s">
        <v>2</v>
      </c>
      <c r="B10" s="13"/>
      <c r="C10" s="182" t="s">
        <v>89</v>
      </c>
      <c r="D10" s="217"/>
      <c r="E10" s="13" t="s">
        <v>7</v>
      </c>
      <c r="F10" s="392" t="s">
        <v>90</v>
      </c>
      <c r="G10" s="392"/>
      <c r="H10" s="13"/>
    </row>
    <row r="11" spans="1:9" ht="13.15" customHeight="1" x14ac:dyDescent="0.2">
      <c r="A11" s="27"/>
      <c r="B11" s="13"/>
      <c r="C11" s="182"/>
      <c r="D11" s="217"/>
      <c r="E11" s="13" t="s">
        <v>8</v>
      </c>
      <c r="F11" s="401" t="s">
        <v>91</v>
      </c>
      <c r="G11" s="401"/>
      <c r="H11" s="13"/>
    </row>
    <row r="12" spans="1:9" ht="13.15" customHeight="1" x14ac:dyDescent="0.2">
      <c r="A12" s="27"/>
      <c r="B12" s="13"/>
      <c r="C12" s="182"/>
      <c r="D12" s="217"/>
      <c r="E12" s="13" t="s">
        <v>9</v>
      </c>
      <c r="F12" s="401" t="s">
        <v>98</v>
      </c>
      <c r="G12" s="401"/>
      <c r="H12" s="13"/>
    </row>
    <row r="13" spans="1:9" ht="13.15" customHeight="1" x14ac:dyDescent="0.2">
      <c r="A13" s="27"/>
      <c r="B13" s="13"/>
      <c r="C13" s="182"/>
      <c r="D13" s="217"/>
      <c r="E13" s="13" t="s">
        <v>10</v>
      </c>
      <c r="F13" s="401" t="s">
        <v>92</v>
      </c>
      <c r="G13" s="401"/>
      <c r="H13" s="13"/>
    </row>
    <row r="14" spans="1:9" ht="13.15" customHeight="1" x14ac:dyDescent="0.2">
      <c r="A14" s="27"/>
      <c r="B14" s="13"/>
      <c r="C14" s="182"/>
      <c r="D14" s="217"/>
      <c r="E14" s="13"/>
      <c r="F14" s="214"/>
      <c r="G14" s="13"/>
      <c r="H14" s="13"/>
    </row>
    <row r="15" spans="1:9" ht="13.15" customHeight="1" x14ac:dyDescent="0.2">
      <c r="A15" s="27" t="s">
        <v>41</v>
      </c>
      <c r="B15" s="13"/>
      <c r="C15" s="182" t="s">
        <v>93</v>
      </c>
      <c r="D15" s="217"/>
      <c r="E15" s="13"/>
      <c r="F15" s="214"/>
      <c r="G15" s="13"/>
      <c r="H15" s="13"/>
    </row>
    <row r="16" spans="1:9" ht="13.15" customHeight="1" x14ac:dyDescent="0.2">
      <c r="A16" s="27"/>
      <c r="B16" s="13"/>
      <c r="C16" s="182"/>
      <c r="D16" s="217"/>
      <c r="E16" s="13"/>
      <c r="F16" s="21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182"/>
      <c r="D18" s="217"/>
      <c r="E18" s="13" t="s">
        <v>48</v>
      </c>
      <c r="F18" s="401" t="s">
        <v>134</v>
      </c>
      <c r="G18" s="401"/>
      <c r="H18" s="13"/>
    </row>
    <row r="19" spans="1:8" ht="13.15" customHeight="1" x14ac:dyDescent="0.2">
      <c r="A19" s="27"/>
      <c r="B19" s="13"/>
      <c r="C19" s="182"/>
      <c r="D19" s="217"/>
      <c r="E19" s="13" t="s">
        <v>49</v>
      </c>
      <c r="F19" s="401" t="s">
        <v>135</v>
      </c>
      <c r="G19" s="401"/>
      <c r="H19" s="13"/>
    </row>
    <row r="20" spans="1:8" ht="13.15" customHeight="1" x14ac:dyDescent="0.2">
      <c r="A20" s="27"/>
      <c r="B20" s="13"/>
      <c r="C20" s="79"/>
      <c r="D20" s="104"/>
      <c r="E20" s="13"/>
      <c r="F20" s="21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214" t="s">
        <v>100</v>
      </c>
      <c r="G28" s="21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210"/>
      <c r="G32" s="210"/>
      <c r="H32" s="13"/>
    </row>
    <row r="33" spans="1:8" ht="12.75" customHeight="1" x14ac:dyDescent="0.2">
      <c r="A33" s="27"/>
      <c r="B33" s="13"/>
      <c r="C33" s="79"/>
      <c r="D33" s="16"/>
      <c r="E33" s="13"/>
      <c r="F33" s="210"/>
      <c r="G33" s="210"/>
      <c r="H33" s="13"/>
    </row>
    <row r="34" spans="1:8" ht="12.75" customHeight="1" x14ac:dyDescent="0.2">
      <c r="A34" s="27"/>
      <c r="B34" s="13"/>
      <c r="C34" s="79"/>
      <c r="D34" s="16"/>
      <c r="E34" s="13"/>
      <c r="F34" s="210"/>
      <c r="G34" s="21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207"/>
      <c r="E48" s="355" t="str">
        <f>Zusammenzug!E108</f>
        <v>tt.mm.jjjj</v>
      </c>
      <c r="G48" s="14"/>
    </row>
    <row r="49" spans="1:8" ht="15" customHeight="1" x14ac:dyDescent="0.2">
      <c r="A49" s="114" t="s">
        <v>105</v>
      </c>
      <c r="B49" s="111"/>
      <c r="C49" s="89" t="str">
        <f>Zusammenzug!C109</f>
        <v xml:space="preserve">Voraussichtlicher Vergabetermin   </v>
      </c>
      <c r="D49" s="207"/>
      <c r="E49" s="355" t="str">
        <f>Zusammenzug!E109</f>
        <v>tt.mm.jjjj</v>
      </c>
      <c r="G49" s="14"/>
    </row>
    <row r="50" spans="1:8" ht="15" customHeight="1" x14ac:dyDescent="0.2">
      <c r="A50" s="114" t="s">
        <v>107</v>
      </c>
      <c r="B50" s="111"/>
      <c r="C50" s="89" t="str">
        <f>Zusammenzug!C110</f>
        <v xml:space="preserve">Voraussichtliche Inbetriebnahme   </v>
      </c>
      <c r="D50" s="207"/>
      <c r="E50" s="355" t="str">
        <f>Zusammenzug!E110</f>
        <v>Monat.Jahr</v>
      </c>
      <c r="G50" s="14"/>
    </row>
    <row r="51" spans="1:8" ht="15" customHeight="1" x14ac:dyDescent="0.2">
      <c r="A51" s="114" t="s">
        <v>109</v>
      </c>
      <c r="B51" s="111"/>
      <c r="C51" s="89" t="str">
        <f>Zusammenzug!C111</f>
        <v xml:space="preserve">Voraussichtliche Abnahme   </v>
      </c>
      <c r="D51" s="207"/>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249" t="str">
        <f>Zusammenzug!E113</f>
        <v>10 Jahren ab Abnahme (ABN)</v>
      </c>
    </row>
    <row r="54" spans="1:8" ht="15" customHeight="1" x14ac:dyDescent="0.2">
      <c r="A54" s="185"/>
      <c r="B54" s="13"/>
      <c r="C54" s="211"/>
      <c r="D54" s="12"/>
      <c r="F54" s="214"/>
      <c r="G54" s="14"/>
      <c r="H54" s="14"/>
    </row>
    <row r="55" spans="1:8" x14ac:dyDescent="0.2">
      <c r="A55" s="27" t="s">
        <v>9</v>
      </c>
      <c r="B55" s="13"/>
      <c r="C55" s="79" t="s">
        <v>98</v>
      </c>
      <c r="D55" s="104"/>
      <c r="F55" s="214"/>
      <c r="G55" s="14"/>
      <c r="H55" s="14"/>
    </row>
    <row r="56" spans="1:8" x14ac:dyDescent="0.2">
      <c r="A56" s="185" t="s">
        <v>112</v>
      </c>
      <c r="B56" s="13"/>
      <c r="C56" s="211" t="s">
        <v>113</v>
      </c>
      <c r="D56" s="12"/>
      <c r="F56" s="21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212" t="str">
        <f>Zusammenzug!C135</f>
        <v>vollständig ausgefülltes Datenblatt zum Servicevertrag</v>
      </c>
      <c r="D71" s="260"/>
      <c r="E71" s="260"/>
      <c r="F71" s="260"/>
      <c r="G71" s="16"/>
      <c r="H71" s="13"/>
    </row>
    <row r="72" spans="1:10" ht="12" customHeight="1" x14ac:dyDescent="0.2">
      <c r="A72" s="186"/>
      <c r="B72" s="13"/>
      <c r="C72" s="212" t="str">
        <f>Zusammenzug!C136</f>
        <v>bestätigtes provisorisches Terminprogramm des Bauherrn</v>
      </c>
      <c r="D72" s="260"/>
      <c r="E72" s="260"/>
      <c r="F72" s="260"/>
      <c r="G72" s="16"/>
      <c r="H72" s="13"/>
    </row>
    <row r="73" spans="1:10" x14ac:dyDescent="0.2">
      <c r="B73" s="13"/>
      <c r="E73" s="21"/>
      <c r="F73" s="23"/>
      <c r="G73" s="23"/>
    </row>
    <row r="74" spans="1:10" x14ac:dyDescent="0.2">
      <c r="A74" s="20" t="s">
        <v>41</v>
      </c>
      <c r="B74" s="13"/>
      <c r="C74" s="182" t="s">
        <v>438</v>
      </c>
      <c r="D74" s="217"/>
      <c r="E74" s="21"/>
      <c r="H74" s="105"/>
    </row>
    <row r="75" spans="1:10" ht="24.75" customHeight="1" x14ac:dyDescent="0.2">
      <c r="A75" s="20"/>
      <c r="B75" s="13"/>
      <c r="C75" s="77"/>
      <c r="D75" s="215"/>
      <c r="E75" s="21"/>
      <c r="F75" s="23"/>
      <c r="G75" s="23"/>
      <c r="H75" s="435" t="s">
        <v>793</v>
      </c>
      <c r="I75" s="435"/>
      <c r="J75" s="253" t="s">
        <v>733</v>
      </c>
    </row>
    <row r="76" spans="1:10" x14ac:dyDescent="0.2">
      <c r="A76" s="20"/>
      <c r="B76" s="13"/>
      <c r="C76" s="77" t="s">
        <v>72</v>
      </c>
      <c r="D76" s="215"/>
      <c r="F76" s="21"/>
      <c r="G76" s="262">
        <v>0</v>
      </c>
      <c r="H76" s="342">
        <f>G76</f>
        <v>0</v>
      </c>
    </row>
    <row r="77" spans="1:10" x14ac:dyDescent="0.2">
      <c r="A77" s="20"/>
      <c r="B77" s="13"/>
      <c r="C77" s="77"/>
      <c r="D77" s="21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214"/>
      <c r="G85" s="264">
        <f>SUM(G76:G84)</f>
        <v>0</v>
      </c>
      <c r="H85" s="264">
        <f>SUM(H76:H84)</f>
        <v>0</v>
      </c>
    </row>
    <row r="86" spans="1:10" x14ac:dyDescent="0.2">
      <c r="A86" s="27"/>
      <c r="B86" s="13"/>
      <c r="C86" s="56"/>
      <c r="D86" s="16"/>
      <c r="F86" s="21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207"/>
      <c r="F103" s="207"/>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214"/>
      <c r="F120" s="14"/>
      <c r="G120" s="18"/>
    </row>
    <row r="121" spans="1:8" ht="13.15" customHeight="1" x14ac:dyDescent="0.2">
      <c r="A121" s="27"/>
      <c r="B121" s="13"/>
      <c r="C121" s="213"/>
      <c r="D121" s="17"/>
      <c r="E121" s="214"/>
      <c r="F121" s="14"/>
      <c r="G121" s="18"/>
    </row>
    <row r="122" spans="1:8" ht="13.15" customHeight="1" x14ac:dyDescent="0.2">
      <c r="A122" s="27"/>
      <c r="B122" s="13"/>
      <c r="C122" s="211" t="s">
        <v>83</v>
      </c>
      <c r="D122" s="12"/>
      <c r="E122" s="13"/>
      <c r="F122" s="14"/>
      <c r="G122" s="14"/>
    </row>
    <row r="123" spans="1:8" ht="13.15" customHeight="1" x14ac:dyDescent="0.2">
      <c r="A123" s="27"/>
      <c r="B123" s="13"/>
      <c r="C123" s="211" t="s">
        <v>441</v>
      </c>
      <c r="D123" s="12"/>
      <c r="E123" s="13"/>
      <c r="F123" s="14"/>
      <c r="G123" s="14"/>
    </row>
    <row r="124" spans="1:8" ht="13.15" customHeight="1" x14ac:dyDescent="0.2">
      <c r="A124" s="27"/>
      <c r="B124" s="13"/>
      <c r="C124" s="211" t="s">
        <v>442</v>
      </c>
      <c r="D124" s="12"/>
      <c r="E124" s="13"/>
      <c r="F124" s="14"/>
      <c r="G124" s="14"/>
    </row>
    <row r="125" spans="1:8" ht="13.15" customHeight="1" x14ac:dyDescent="0.2">
      <c r="A125" s="27"/>
      <c r="B125" s="13"/>
      <c r="C125" s="211" t="s">
        <v>132</v>
      </c>
      <c r="D125" s="12"/>
      <c r="E125" s="13"/>
      <c r="F125" s="14"/>
      <c r="G125" s="14"/>
    </row>
    <row r="126" spans="1:8" ht="13.15" customHeight="1" x14ac:dyDescent="0.2">
      <c r="A126" s="27"/>
      <c r="B126" s="13"/>
      <c r="C126" s="211"/>
      <c r="D126" s="12"/>
      <c r="E126" s="13"/>
      <c r="F126" s="14"/>
      <c r="G126" s="14"/>
    </row>
    <row r="127" spans="1:8" ht="13.15" customHeight="1" x14ac:dyDescent="0.2">
      <c r="A127" s="27"/>
      <c r="B127" s="13"/>
      <c r="C127" s="268" t="s">
        <v>494</v>
      </c>
      <c r="D127" s="12"/>
      <c r="E127" s="214" t="s">
        <v>498</v>
      </c>
      <c r="F127" s="414"/>
      <c r="G127" s="391"/>
      <c r="H127" s="415"/>
    </row>
    <row r="128" spans="1:8" ht="13.15" customHeight="1" x14ac:dyDescent="0.2">
      <c r="A128" s="27"/>
      <c r="B128" s="13"/>
      <c r="C128" s="56"/>
      <c r="D128" s="16"/>
      <c r="E128" s="214" t="s">
        <v>133</v>
      </c>
      <c r="F128" s="416"/>
      <c r="G128" s="417"/>
      <c r="H128" s="417"/>
    </row>
    <row r="129" spans="1:10" ht="13.15" customHeight="1" x14ac:dyDescent="0.2">
      <c r="A129" s="27"/>
      <c r="B129" s="13"/>
      <c r="C129" s="56"/>
      <c r="D129" s="16"/>
      <c r="E129" s="214"/>
      <c r="F129" s="14"/>
      <c r="G129" s="18"/>
    </row>
    <row r="130" spans="1:10" ht="13.15" customHeight="1" x14ac:dyDescent="0.2">
      <c r="A130" s="27"/>
      <c r="B130" s="13"/>
      <c r="C130" s="56"/>
      <c r="D130" s="16"/>
      <c r="E130" s="214"/>
      <c r="F130" s="14"/>
      <c r="G130" s="18"/>
    </row>
    <row r="131" spans="1:10" ht="13.15" customHeight="1" x14ac:dyDescent="0.2">
      <c r="A131" s="27" t="s">
        <v>48</v>
      </c>
      <c r="B131" s="13"/>
      <c r="C131" s="79" t="s">
        <v>134</v>
      </c>
      <c r="D131" s="104"/>
      <c r="E131" s="21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214" t="s">
        <v>498</v>
      </c>
      <c r="F136" s="414"/>
      <c r="G136" s="417"/>
      <c r="H136" s="417"/>
    </row>
    <row r="137" spans="1:10" ht="13.15" customHeight="1" x14ac:dyDescent="0.2">
      <c r="A137" s="93"/>
      <c r="B137" s="13"/>
      <c r="C137" s="56"/>
      <c r="D137" s="16"/>
      <c r="E137" s="214" t="s">
        <v>133</v>
      </c>
      <c r="F137" s="414"/>
      <c r="G137" s="417"/>
      <c r="H137" s="417"/>
    </row>
    <row r="138" spans="1:10" ht="13.15" customHeight="1" x14ac:dyDescent="0.2">
      <c r="A138" s="27"/>
      <c r="B138" s="13"/>
      <c r="C138" s="56"/>
      <c r="D138" s="16"/>
      <c r="E138" s="214"/>
      <c r="F138" s="14"/>
      <c r="G138" s="18"/>
    </row>
    <row r="139" spans="1:10" ht="13.15" customHeight="1" x14ac:dyDescent="0.2">
      <c r="A139" s="27"/>
      <c r="B139" s="13"/>
      <c r="C139" s="56"/>
      <c r="D139" s="16"/>
      <c r="E139" s="21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229" t="s">
        <v>31</v>
      </c>
      <c r="F143" s="331" t="s">
        <v>32</v>
      </c>
      <c r="G143" s="65" t="s">
        <v>33</v>
      </c>
      <c r="H143" s="65" t="s">
        <v>136</v>
      </c>
      <c r="I143" s="276"/>
      <c r="J143" s="276"/>
    </row>
    <row r="144" spans="1:10" ht="13.15" customHeight="1" x14ac:dyDescent="0.2">
      <c r="A144" s="273" t="s">
        <v>51</v>
      </c>
      <c r="B144" s="250"/>
      <c r="C144" s="251" t="s">
        <v>95</v>
      </c>
      <c r="D144" s="217"/>
      <c r="E144" s="276"/>
      <c r="F144" s="276"/>
      <c r="G144" s="276"/>
      <c r="H144" s="276"/>
      <c r="I144" s="276"/>
      <c r="J144" s="276"/>
    </row>
    <row r="145" spans="1:10" ht="13.15" customHeight="1" x14ac:dyDescent="0.2">
      <c r="A145" s="20" t="s">
        <v>52</v>
      </c>
      <c r="B145" s="13"/>
      <c r="C145" s="182" t="s">
        <v>34</v>
      </c>
      <c r="D145" s="217"/>
      <c r="E145" s="10"/>
      <c r="F145" s="61"/>
      <c r="G145" s="62"/>
      <c r="H145" s="277"/>
      <c r="I145" s="276"/>
      <c r="J145" s="276"/>
    </row>
    <row r="146" spans="1:10" ht="13.15" customHeight="1" x14ac:dyDescent="0.2">
      <c r="A146" s="51" t="s">
        <v>137</v>
      </c>
      <c r="B146" s="13"/>
      <c r="C146" s="182" t="s">
        <v>29</v>
      </c>
      <c r="D146" s="217"/>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207" customFormat="1" ht="45" x14ac:dyDescent="0.2">
      <c r="A155" s="26"/>
      <c r="B155" s="21"/>
      <c r="C155" s="77" t="s">
        <v>513</v>
      </c>
      <c r="D155" s="41"/>
      <c r="E155" s="21"/>
      <c r="F155" s="22"/>
      <c r="G155" s="97"/>
      <c r="H155" s="43"/>
      <c r="I155" s="43"/>
      <c r="J155" s="43"/>
    </row>
    <row r="156" spans="1:10" ht="33.75" x14ac:dyDescent="0.2">
      <c r="A156" s="26"/>
      <c r="B156" s="13"/>
      <c r="C156" s="77" t="s">
        <v>745</v>
      </c>
      <c r="D156" s="41"/>
      <c r="E156" s="21"/>
      <c r="F156" s="22"/>
      <c r="G156" s="63"/>
      <c r="H156" s="276"/>
      <c r="I156" s="276"/>
      <c r="J156" s="276"/>
    </row>
    <row r="157" spans="1:10" ht="78.75" x14ac:dyDescent="0.2">
      <c r="A157" s="20"/>
      <c r="B157" s="13"/>
      <c r="C157" s="77" t="s">
        <v>443</v>
      </c>
      <c r="D157" s="217"/>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19" t="s">
        <v>416</v>
      </c>
      <c r="D161" s="12"/>
      <c r="E161" s="13" t="s">
        <v>426</v>
      </c>
      <c r="F161" s="281">
        <v>1</v>
      </c>
      <c r="G161" s="201">
        <v>0</v>
      </c>
      <c r="H161" s="306">
        <f>IF(F161="EP",0,F161*G161)</f>
        <v>0</v>
      </c>
    </row>
    <row r="162" spans="1:8" ht="90"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207" customFormat="1" ht="14.45" customHeight="1" x14ac:dyDescent="0.2">
      <c r="A171" s="180"/>
      <c r="B171" s="111"/>
      <c r="C171" s="82" t="s">
        <v>387</v>
      </c>
      <c r="D171" s="89"/>
      <c r="E171" s="111"/>
      <c r="F171" s="178"/>
      <c r="G171" s="63"/>
      <c r="H171" s="277"/>
    </row>
    <row r="172" spans="1:8" ht="14.45" customHeight="1" x14ac:dyDescent="0.2">
      <c r="A172" s="20"/>
      <c r="B172" s="13"/>
      <c r="C172" s="222"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90" t="s">
        <v>520</v>
      </c>
      <c r="D175" s="43"/>
      <c r="E175" s="309" t="s">
        <v>551</v>
      </c>
      <c r="F175" s="257">
        <v>0</v>
      </c>
      <c r="G175" s="201">
        <v>0</v>
      </c>
      <c r="H175" s="306">
        <f>IF(F175="EP",0,F175*G175)</f>
        <v>0</v>
      </c>
    </row>
    <row r="176" spans="1:8" ht="44.45" customHeight="1" x14ac:dyDescent="0.2">
      <c r="A176" s="10" t="s">
        <v>516</v>
      </c>
      <c r="B176" s="13"/>
      <c r="C176" s="90" t="s">
        <v>546</v>
      </c>
      <c r="D176" s="43"/>
      <c r="E176" s="13" t="s">
        <v>426</v>
      </c>
      <c r="F176" s="45">
        <v>1</v>
      </c>
      <c r="G176" s="201">
        <v>0</v>
      </c>
      <c r="H176" s="306">
        <f>IF(F176="EP",0,F176*G176)</f>
        <v>0</v>
      </c>
    </row>
    <row r="177" spans="1:8" ht="13.15" customHeight="1" x14ac:dyDescent="0.2">
      <c r="A177" s="26" t="s">
        <v>139</v>
      </c>
      <c r="B177" s="13"/>
      <c r="C177" s="182" t="s">
        <v>35</v>
      </c>
      <c r="D177" s="217"/>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215"/>
      <c r="E179" s="308" t="s">
        <v>551</v>
      </c>
      <c r="F179" s="209">
        <v>0</v>
      </c>
      <c r="G179" s="201">
        <v>0</v>
      </c>
      <c r="H179" s="203">
        <f>IF(F179="EP",0,F179*G179)</f>
        <v>0</v>
      </c>
    </row>
    <row r="180" spans="1:8" ht="15" customHeight="1" x14ac:dyDescent="0.2">
      <c r="A180" s="20"/>
      <c r="B180" s="13"/>
      <c r="C180" s="102" t="s">
        <v>302</v>
      </c>
      <c r="D180" s="215"/>
      <c r="E180" s="215"/>
      <c r="F180" s="215"/>
      <c r="G180" s="215"/>
      <c r="H180" s="65"/>
    </row>
    <row r="181" spans="1:8" ht="15" customHeight="1" x14ac:dyDescent="0.2">
      <c r="A181" s="20"/>
      <c r="B181" s="13"/>
      <c r="C181" s="282" t="s">
        <v>437</v>
      </c>
      <c r="D181" s="215"/>
      <c r="E181" s="215"/>
      <c r="F181" s="215"/>
      <c r="G181" s="215"/>
      <c r="H181" s="65"/>
    </row>
    <row r="182" spans="1:8" ht="15" customHeight="1" x14ac:dyDescent="0.2">
      <c r="A182" s="20"/>
      <c r="B182" s="13"/>
      <c r="C182" s="102" t="s">
        <v>780</v>
      </c>
      <c r="D182" s="364"/>
    </row>
    <row r="183" spans="1:8" ht="15" customHeight="1" x14ac:dyDescent="0.2">
      <c r="A183" s="20"/>
      <c r="B183" s="13"/>
      <c r="C183" s="283" t="s">
        <v>437</v>
      </c>
      <c r="D183" s="215"/>
      <c r="E183" s="215"/>
      <c r="F183" s="215"/>
      <c r="G183" s="215"/>
      <c r="H183" s="65"/>
    </row>
    <row r="184" spans="1:8" ht="15" customHeight="1" x14ac:dyDescent="0.2">
      <c r="A184" s="20"/>
      <c r="B184" s="13"/>
      <c r="C184" s="360" t="s">
        <v>305</v>
      </c>
      <c r="D184" s="340"/>
      <c r="E184" s="340"/>
      <c r="F184" s="340"/>
      <c r="G184" s="340"/>
      <c r="H184" s="65"/>
    </row>
    <row r="185" spans="1:8" ht="15" customHeight="1" x14ac:dyDescent="0.2">
      <c r="A185" s="20"/>
      <c r="B185" s="13"/>
      <c r="C185" s="282"/>
      <c r="D185" s="215"/>
      <c r="E185" s="215"/>
      <c r="F185" s="215"/>
      <c r="G185" s="215"/>
      <c r="H185" s="65"/>
    </row>
    <row r="186" spans="1:8" ht="22.5" x14ac:dyDescent="0.2">
      <c r="A186" s="20"/>
      <c r="B186" s="13"/>
      <c r="C186" s="102" t="s">
        <v>345</v>
      </c>
      <c r="D186" s="21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112.5"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16"/>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182" t="s">
        <v>36</v>
      </c>
      <c r="D201" s="217"/>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222"/>
      <c r="E217" s="222"/>
      <c r="F217" s="222"/>
      <c r="G217" s="222"/>
      <c r="H217" s="64"/>
    </row>
    <row r="218" spans="1:29" ht="13.15" customHeight="1" x14ac:dyDescent="0.2">
      <c r="A218" s="110" t="s">
        <v>753</v>
      </c>
      <c r="B218" s="111"/>
      <c r="C218" s="112" t="s">
        <v>762</v>
      </c>
      <c r="D218" s="113"/>
      <c r="E218" s="13" t="s">
        <v>426</v>
      </c>
      <c r="F218" s="45">
        <v>1</v>
      </c>
      <c r="G218" s="203">
        <v>0</v>
      </c>
      <c r="H218" s="203">
        <f>IF(F218="EP",0,F218*G218)</f>
        <v>0</v>
      </c>
    </row>
    <row r="219" spans="1:29" ht="90"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63" t="s">
        <v>761</v>
      </c>
      <c r="D221" s="363"/>
      <c r="E221" s="363"/>
      <c r="F221" s="363"/>
      <c r="G221" s="363"/>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222" t="s">
        <v>760</v>
      </c>
      <c r="D223" s="222"/>
      <c r="E223" s="222"/>
      <c r="F223" s="222"/>
      <c r="G223" s="222"/>
      <c r="H223" s="208"/>
    </row>
    <row r="224" spans="1:29" ht="25.9" customHeight="1" x14ac:dyDescent="0.2">
      <c r="A224" s="110" t="s">
        <v>558</v>
      </c>
      <c r="B224" s="111"/>
      <c r="C224" s="84" t="s">
        <v>550</v>
      </c>
      <c r="D224" s="113"/>
      <c r="E224" s="308" t="s">
        <v>551</v>
      </c>
      <c r="F224" s="206">
        <v>0</v>
      </c>
      <c r="G224" s="201">
        <v>0</v>
      </c>
      <c r="H224" s="203">
        <f t="shared" si="3"/>
        <v>0</v>
      </c>
    </row>
    <row r="225" spans="1:29" ht="146.25"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ref="H227" si="4">IF(F227="EP",0,F227*G227)</f>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22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01" t="s">
        <v>444</v>
      </c>
      <c r="D235" s="301"/>
      <c r="E235" s="301"/>
      <c r="F235" s="301"/>
      <c r="G235" s="301"/>
      <c r="H235" s="30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1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1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5">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5"/>
        <v>0</v>
      </c>
    </row>
    <row r="250" spans="1:8" ht="13.15" customHeight="1" x14ac:dyDescent="0.2">
      <c r="A250" s="51" t="s">
        <v>569</v>
      </c>
      <c r="B250" s="13"/>
      <c r="C250" s="89" t="s">
        <v>150</v>
      </c>
      <c r="D250" s="16"/>
      <c r="E250" s="13" t="s">
        <v>426</v>
      </c>
      <c r="F250" s="73">
        <v>0</v>
      </c>
      <c r="G250" s="201">
        <v>0</v>
      </c>
      <c r="H250" s="203">
        <f t="shared" si="5"/>
        <v>0</v>
      </c>
    </row>
    <row r="251" spans="1:8" ht="13.15" customHeight="1" x14ac:dyDescent="0.2">
      <c r="A251" s="51" t="s">
        <v>570</v>
      </c>
      <c r="B251" s="13"/>
      <c r="C251" s="89" t="s">
        <v>151</v>
      </c>
      <c r="D251" s="16"/>
      <c r="E251" s="13" t="s">
        <v>426</v>
      </c>
      <c r="F251" s="73">
        <v>0</v>
      </c>
      <c r="G251" s="201">
        <v>0</v>
      </c>
      <c r="H251" s="203">
        <f t="shared" si="5"/>
        <v>0</v>
      </c>
    </row>
    <row r="252" spans="1:8" ht="13.15" customHeight="1" x14ac:dyDescent="0.2">
      <c r="A252" s="51" t="s">
        <v>571</v>
      </c>
      <c r="B252" s="13"/>
      <c r="C252" s="89" t="s">
        <v>152</v>
      </c>
      <c r="D252" s="16"/>
      <c r="E252" s="13" t="s">
        <v>426</v>
      </c>
      <c r="F252" s="73">
        <v>0</v>
      </c>
      <c r="G252" s="201">
        <v>0</v>
      </c>
      <c r="H252" s="203">
        <f t="shared" si="5"/>
        <v>0</v>
      </c>
    </row>
    <row r="253" spans="1:8" ht="13.15" customHeight="1" x14ac:dyDescent="0.2">
      <c r="A253" s="51" t="s">
        <v>572</v>
      </c>
      <c r="B253" s="13"/>
      <c r="C253" s="89" t="s">
        <v>153</v>
      </c>
      <c r="D253" s="16"/>
      <c r="E253" s="13" t="s">
        <v>426</v>
      </c>
      <c r="F253" s="73">
        <v>0</v>
      </c>
      <c r="G253" s="201">
        <v>0</v>
      </c>
      <c r="H253" s="203">
        <f t="shared" si="5"/>
        <v>0</v>
      </c>
    </row>
    <row r="254" spans="1:8" ht="13.15" customHeight="1" x14ac:dyDescent="0.2">
      <c r="A254" s="10" t="s">
        <v>263</v>
      </c>
      <c r="B254" s="13"/>
      <c r="C254" s="112" t="s">
        <v>573</v>
      </c>
      <c r="D254" s="16"/>
      <c r="E254" s="13" t="s">
        <v>426</v>
      </c>
      <c r="F254" s="73">
        <v>0</v>
      </c>
      <c r="G254" s="201">
        <v>0</v>
      </c>
      <c r="H254" s="203">
        <f t="shared" ref="H254" si="6">IF(F254="EP",0,F254*G254)</f>
        <v>0</v>
      </c>
    </row>
    <row r="255" spans="1:8" ht="13.15" customHeight="1" x14ac:dyDescent="0.2">
      <c r="A255" s="26" t="s">
        <v>154</v>
      </c>
      <c r="B255" s="13"/>
      <c r="C255" s="182" t="s">
        <v>346</v>
      </c>
      <c r="D255" s="16"/>
      <c r="E255" s="21"/>
      <c r="F255" s="45"/>
      <c r="G255" s="63"/>
      <c r="H255" s="65"/>
    </row>
    <row r="256" spans="1:8" ht="13.15" customHeight="1" x14ac:dyDescent="0.2">
      <c r="A256" s="93"/>
      <c r="B256" s="13"/>
      <c r="C256" s="236" t="s">
        <v>381</v>
      </c>
      <c r="D256" s="236"/>
      <c r="E256" s="236"/>
      <c r="F256" s="236"/>
      <c r="G256" s="236"/>
      <c r="H256" s="236"/>
    </row>
    <row r="257" spans="1:8" ht="13.15" customHeight="1" x14ac:dyDescent="0.2">
      <c r="A257" s="51" t="s">
        <v>574</v>
      </c>
      <c r="B257" s="13"/>
      <c r="C257" s="90" t="s">
        <v>346</v>
      </c>
      <c r="D257" s="16"/>
      <c r="E257" s="13" t="s">
        <v>426</v>
      </c>
      <c r="F257" s="73">
        <v>0</v>
      </c>
      <c r="G257" s="201">
        <v>0</v>
      </c>
      <c r="H257" s="203">
        <f>IF(F257="EP",0,F257*G257)</f>
        <v>0</v>
      </c>
    </row>
    <row r="258" spans="1:8" ht="13.15" customHeight="1" x14ac:dyDescent="0.2">
      <c r="A258" s="26" t="s">
        <v>165</v>
      </c>
      <c r="B258" s="13"/>
      <c r="C258" s="218" t="s">
        <v>42</v>
      </c>
      <c r="D258" s="113"/>
      <c r="E258" s="111"/>
      <c r="F258" s="178"/>
      <c r="G258" s="63"/>
      <c r="H258" s="65"/>
    </row>
    <row r="259" spans="1:8" ht="13.15" customHeight="1" x14ac:dyDescent="0.2">
      <c r="A259" s="93"/>
      <c r="B259" s="13"/>
      <c r="C259" s="236" t="s">
        <v>381</v>
      </c>
      <c r="D259" s="236"/>
      <c r="E259" s="236"/>
      <c r="F259" s="236"/>
      <c r="G259" s="236"/>
      <c r="H259" s="236"/>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227" t="s">
        <v>157</v>
      </c>
      <c r="D263" s="16"/>
      <c r="E263" s="13"/>
      <c r="F263" s="45"/>
      <c r="G263" s="66"/>
      <c r="H263" s="65"/>
    </row>
    <row r="264" spans="1:8" ht="13.15" customHeight="1" x14ac:dyDescent="0.2">
      <c r="A264" s="27"/>
      <c r="B264" s="13"/>
      <c r="C264" s="227"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211" t="s">
        <v>153</v>
      </c>
      <c r="D266" s="16"/>
      <c r="E266" s="13" t="s">
        <v>426</v>
      </c>
      <c r="F266" s="73">
        <v>0</v>
      </c>
      <c r="G266" s="201">
        <v>0</v>
      </c>
      <c r="H266" s="203">
        <f t="shared" si="5"/>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227" t="s">
        <v>159</v>
      </c>
      <c r="D271" s="16"/>
      <c r="E271" s="13" t="s">
        <v>426</v>
      </c>
      <c r="F271" s="204">
        <v>0</v>
      </c>
      <c r="G271" s="201">
        <v>0</v>
      </c>
      <c r="H271" s="203">
        <f>IF(F271="EP",0,F271*G271)</f>
        <v>0</v>
      </c>
    </row>
    <row r="272" spans="1:8" ht="13.15" customHeight="1" x14ac:dyDescent="0.2">
      <c r="A272" s="40"/>
      <c r="B272" s="13"/>
      <c r="C272" s="227" t="s">
        <v>160</v>
      </c>
      <c r="D272" s="16"/>
      <c r="E272" s="53"/>
      <c r="F272" s="54"/>
      <c r="G272" s="70"/>
      <c r="H272" s="65"/>
    </row>
    <row r="273" spans="1:8" ht="13.15" customHeight="1" x14ac:dyDescent="0.2">
      <c r="A273" s="40"/>
      <c r="B273" s="13"/>
      <c r="C273" s="227" t="s">
        <v>161</v>
      </c>
      <c r="D273" s="16"/>
      <c r="E273" s="53"/>
      <c r="F273" s="54"/>
      <c r="G273" s="70"/>
      <c r="H273" s="65"/>
    </row>
    <row r="274" spans="1:8" ht="13.15" customHeight="1" x14ac:dyDescent="0.2">
      <c r="A274" s="40"/>
      <c r="B274" s="13"/>
      <c r="C274" s="227" t="s">
        <v>162</v>
      </c>
      <c r="D274" s="16"/>
      <c r="E274" s="53"/>
      <c r="F274" s="54"/>
      <c r="G274" s="70"/>
      <c r="H274" s="65"/>
    </row>
    <row r="275" spans="1:8" ht="13.15" customHeight="1" x14ac:dyDescent="0.2">
      <c r="A275" s="40"/>
      <c r="B275" s="13"/>
      <c r="C275" s="227" t="s">
        <v>163</v>
      </c>
      <c r="D275" s="16"/>
      <c r="E275" s="53"/>
      <c r="F275" s="54"/>
      <c r="G275" s="70"/>
      <c r="H275" s="65"/>
    </row>
    <row r="276" spans="1:8" ht="13.15" customHeight="1" x14ac:dyDescent="0.2">
      <c r="A276" s="40"/>
      <c r="B276" s="13"/>
      <c r="C276" s="227"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5"/>
        <v>0</v>
      </c>
    </row>
    <row r="279" spans="1:8" ht="22.9" customHeight="1" x14ac:dyDescent="0.2">
      <c r="A279" s="317" t="s">
        <v>584</v>
      </c>
      <c r="B279" s="13"/>
      <c r="C279" s="223" t="s">
        <v>740</v>
      </c>
      <c r="D279" s="16"/>
      <c r="E279" s="13" t="s">
        <v>426</v>
      </c>
      <c r="F279" s="73">
        <v>0</v>
      </c>
      <c r="G279" s="201">
        <v>0</v>
      </c>
      <c r="H279" s="203">
        <f>IF(F279="EP",0,F279*G279)</f>
        <v>0</v>
      </c>
    </row>
    <row r="280" spans="1:8" ht="13.15" customHeight="1" x14ac:dyDescent="0.2">
      <c r="A280" s="26" t="s">
        <v>173</v>
      </c>
      <c r="B280" s="13"/>
      <c r="C280" s="218"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7">IF(F282="EP",0,F282*G282)</f>
        <v>0</v>
      </c>
    </row>
    <row r="283" spans="1:8" ht="13.15" customHeight="1" x14ac:dyDescent="0.2">
      <c r="A283" s="51" t="s">
        <v>587</v>
      </c>
      <c r="B283" s="13"/>
      <c r="C283" s="112" t="s">
        <v>741</v>
      </c>
      <c r="D283" s="16"/>
      <c r="E283" s="13" t="s">
        <v>426</v>
      </c>
      <c r="F283" s="73">
        <v>0</v>
      </c>
      <c r="G283" s="201">
        <v>0</v>
      </c>
      <c r="H283" s="203">
        <f t="shared" si="7"/>
        <v>0</v>
      </c>
    </row>
    <row r="284" spans="1:8" ht="13.15" customHeight="1" x14ac:dyDescent="0.2">
      <c r="A284" s="51" t="s">
        <v>588</v>
      </c>
      <c r="B284" s="13"/>
      <c r="C284" s="112" t="s">
        <v>168</v>
      </c>
      <c r="D284" s="16"/>
      <c r="E284" s="13" t="s">
        <v>426</v>
      </c>
      <c r="F284" s="73">
        <v>0</v>
      </c>
      <c r="G284" s="201">
        <v>0</v>
      </c>
      <c r="H284" s="203">
        <f t="shared" si="7"/>
        <v>0</v>
      </c>
    </row>
    <row r="285" spans="1:8" ht="13.15" customHeight="1" x14ac:dyDescent="0.2">
      <c r="A285" s="51" t="s">
        <v>589</v>
      </c>
      <c r="B285" s="13"/>
      <c r="C285" s="86" t="s">
        <v>169</v>
      </c>
      <c r="D285" s="16"/>
      <c r="E285" s="13" t="s">
        <v>426</v>
      </c>
      <c r="F285" s="73">
        <v>0</v>
      </c>
      <c r="G285" s="201">
        <v>0</v>
      </c>
      <c r="H285" s="203">
        <f t="shared" si="7"/>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7"/>
        <v>0</v>
      </c>
    </row>
    <row r="288" spans="1:8" ht="13.15" customHeight="1" x14ac:dyDescent="0.2">
      <c r="A288" s="26" t="s">
        <v>175</v>
      </c>
      <c r="B288" s="13"/>
      <c r="C288" s="218"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7"/>
        <v>0</v>
      </c>
    </row>
    <row r="291" spans="1:8" ht="13.15" customHeight="1" x14ac:dyDescent="0.2">
      <c r="A291" s="51" t="s">
        <v>593</v>
      </c>
      <c r="B291" s="13"/>
      <c r="C291" s="112" t="s">
        <v>591</v>
      </c>
      <c r="D291" s="16"/>
      <c r="E291" s="13" t="s">
        <v>426</v>
      </c>
      <c r="F291" s="73">
        <v>0</v>
      </c>
      <c r="G291" s="201">
        <v>0</v>
      </c>
      <c r="H291" s="203">
        <f t="shared" si="7"/>
        <v>0</v>
      </c>
    </row>
    <row r="292" spans="1:8" ht="13.15" customHeight="1" x14ac:dyDescent="0.2">
      <c r="A292" s="51" t="s">
        <v>594</v>
      </c>
      <c r="B292" s="13"/>
      <c r="C292" s="112" t="s">
        <v>168</v>
      </c>
      <c r="D292" s="16"/>
      <c r="E292" s="13" t="s">
        <v>426</v>
      </c>
      <c r="F292" s="73">
        <v>0</v>
      </c>
      <c r="G292" s="201">
        <v>0</v>
      </c>
      <c r="H292" s="203">
        <f t="shared" si="7"/>
        <v>0</v>
      </c>
    </row>
    <row r="293" spans="1:8" ht="13.15" customHeight="1" x14ac:dyDescent="0.2">
      <c r="A293" s="51" t="s">
        <v>595</v>
      </c>
      <c r="B293" s="13"/>
      <c r="C293" s="86" t="s">
        <v>169</v>
      </c>
      <c r="D293" s="16"/>
      <c r="E293" s="13" t="s">
        <v>426</v>
      </c>
      <c r="F293" s="73">
        <v>0</v>
      </c>
      <c r="G293" s="201">
        <v>0</v>
      </c>
      <c r="H293" s="203">
        <f t="shared" si="7"/>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7"/>
        <v>0</v>
      </c>
    </row>
    <row r="296" spans="1:8" ht="13.15" customHeight="1" x14ac:dyDescent="0.2">
      <c r="A296" s="26" t="s">
        <v>179</v>
      </c>
      <c r="B296" s="13"/>
      <c r="C296" s="229" t="s">
        <v>174</v>
      </c>
      <c r="D296" s="229"/>
      <c r="E296" s="229"/>
      <c r="F296" s="229"/>
      <c r="G296" s="229"/>
      <c r="H296" s="229"/>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8">IF(F301="EP",0,F301*G301)</f>
        <v>0</v>
      </c>
    </row>
    <row r="302" spans="1:8" ht="13.15" customHeight="1" x14ac:dyDescent="0.2">
      <c r="A302" s="26" t="s">
        <v>183</v>
      </c>
      <c r="B302" s="13"/>
      <c r="C302" s="218"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9">IF(F306="EP",0,F306*G306)</f>
        <v>0</v>
      </c>
    </row>
    <row r="307" spans="1:8" ht="13.15" customHeight="1" x14ac:dyDescent="0.2">
      <c r="A307" s="51" t="s">
        <v>606</v>
      </c>
      <c r="B307" s="13"/>
      <c r="C307" s="86" t="s">
        <v>611</v>
      </c>
      <c r="D307" s="16"/>
      <c r="E307" s="13" t="s">
        <v>426</v>
      </c>
      <c r="F307" s="73">
        <v>0</v>
      </c>
      <c r="G307" s="201">
        <v>0</v>
      </c>
      <c r="H307" s="203">
        <f t="shared" si="9"/>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9"/>
        <v>0</v>
      </c>
    </row>
    <row r="310" spans="1:8" ht="13.15" customHeight="1" x14ac:dyDescent="0.2">
      <c r="A310" s="26" t="s">
        <v>347</v>
      </c>
      <c r="B310" s="13"/>
      <c r="C310" s="231" t="s">
        <v>446</v>
      </c>
      <c r="D310" s="231"/>
      <c r="E310" s="231"/>
      <c r="F310" s="231"/>
      <c r="G310" s="231"/>
      <c r="H310" s="231"/>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9"/>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227" t="s">
        <v>180</v>
      </c>
      <c r="D317" s="16"/>
      <c r="E317" s="13"/>
      <c r="F317" s="45"/>
      <c r="G317" s="66"/>
      <c r="H317" s="65"/>
    </row>
    <row r="318" spans="1:8" ht="13.15" customHeight="1" x14ac:dyDescent="0.2">
      <c r="A318" s="20"/>
      <c r="B318" s="13"/>
      <c r="C318" s="227" t="s">
        <v>181</v>
      </c>
      <c r="D318" s="16"/>
      <c r="E318" s="13"/>
      <c r="F318" s="45"/>
      <c r="G318" s="66"/>
      <c r="H318" s="65"/>
    </row>
    <row r="319" spans="1:8" ht="13.15" customHeight="1" x14ac:dyDescent="0.2">
      <c r="A319" s="20"/>
      <c r="B319" s="13"/>
      <c r="C319" s="227"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1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217"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30" t="s">
        <v>283</v>
      </c>
      <c r="D328" s="230"/>
      <c r="E328" s="230"/>
      <c r="F328" s="230"/>
      <c r="G328" s="230"/>
      <c r="H328" s="230"/>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10">IF(F331="EP",0,F331*G331)</f>
        <v>0</v>
      </c>
    </row>
    <row r="332" spans="1:8" x14ac:dyDescent="0.2">
      <c r="A332" s="26" t="s">
        <v>189</v>
      </c>
      <c r="B332" s="13"/>
      <c r="C332" s="230" t="s">
        <v>282</v>
      </c>
      <c r="D332" s="230"/>
      <c r="E332" s="230"/>
      <c r="F332" s="230"/>
      <c r="G332" s="230"/>
      <c r="H332" s="230"/>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11">IF(F335="EP",0,F335*G335)</f>
        <v>0</v>
      </c>
    </row>
    <row r="336" spans="1:8" x14ac:dyDescent="0.2">
      <c r="A336" s="26" t="s">
        <v>190</v>
      </c>
      <c r="B336" s="13"/>
      <c r="C336" s="230" t="s">
        <v>281</v>
      </c>
      <c r="D336" s="230"/>
      <c r="E336" s="230"/>
      <c r="F336" s="230"/>
      <c r="G336" s="230"/>
      <c r="H336" s="230"/>
    </row>
    <row r="337" spans="1:8" ht="34.9" customHeight="1" x14ac:dyDescent="0.2">
      <c r="A337" s="51" t="s">
        <v>620</v>
      </c>
      <c r="B337" s="13"/>
      <c r="C337" s="77" t="s">
        <v>186</v>
      </c>
      <c r="D337" s="16"/>
      <c r="E337" s="13" t="s">
        <v>426</v>
      </c>
      <c r="F337" s="73">
        <v>0</v>
      </c>
      <c r="G337" s="201">
        <v>0</v>
      </c>
      <c r="H337" s="203">
        <f t="shared" ref="H337" si="12">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3">IF(F339="EP",0,F339*G339)</f>
        <v>0</v>
      </c>
    </row>
    <row r="340" spans="1:8" x14ac:dyDescent="0.2">
      <c r="A340" s="26" t="s">
        <v>191</v>
      </c>
      <c r="B340" s="13"/>
      <c r="C340" s="230" t="s">
        <v>281</v>
      </c>
      <c r="D340" s="230"/>
      <c r="E340" s="230"/>
      <c r="F340" s="230"/>
      <c r="G340" s="230"/>
      <c r="H340" s="230"/>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30" t="s">
        <v>280</v>
      </c>
      <c r="D344" s="230"/>
      <c r="E344" s="230"/>
      <c r="F344" s="230"/>
      <c r="G344" s="230"/>
      <c r="H344" s="65"/>
    </row>
    <row r="345" spans="1:8" ht="34.9" customHeight="1" x14ac:dyDescent="0.2">
      <c r="A345" s="51" t="s">
        <v>626</v>
      </c>
      <c r="B345" s="13"/>
      <c r="C345" s="77" t="s">
        <v>186</v>
      </c>
      <c r="D345" s="16"/>
      <c r="E345" s="13" t="s">
        <v>426</v>
      </c>
      <c r="F345" s="73">
        <v>0</v>
      </c>
      <c r="G345" s="201">
        <v>0</v>
      </c>
      <c r="H345" s="203">
        <f t="shared" ref="H345:H365" si="14">IF(F345="EP",0,F345*G345)</f>
        <v>0</v>
      </c>
    </row>
    <row r="346" spans="1:8" ht="34.9" customHeight="1" x14ac:dyDescent="0.2">
      <c r="A346" s="51" t="s">
        <v>627</v>
      </c>
      <c r="B346" s="13"/>
      <c r="C346" s="77" t="s">
        <v>187</v>
      </c>
      <c r="D346" s="16"/>
      <c r="E346" s="13" t="s">
        <v>426</v>
      </c>
      <c r="F346" s="73">
        <v>0</v>
      </c>
      <c r="G346" s="201">
        <v>0</v>
      </c>
      <c r="H346" s="203">
        <f t="shared" si="14"/>
        <v>0</v>
      </c>
    </row>
    <row r="347" spans="1:8" ht="34.9" customHeight="1" x14ac:dyDescent="0.2">
      <c r="A347" s="51" t="s">
        <v>628</v>
      </c>
      <c r="B347" s="13"/>
      <c r="C347" s="77" t="s">
        <v>188</v>
      </c>
      <c r="D347" s="16"/>
      <c r="E347" s="13" t="s">
        <v>426</v>
      </c>
      <c r="F347" s="73">
        <v>0</v>
      </c>
      <c r="G347" s="201">
        <v>0</v>
      </c>
      <c r="H347" s="203">
        <f t="shared" si="14"/>
        <v>0</v>
      </c>
    </row>
    <row r="348" spans="1:8" x14ac:dyDescent="0.2">
      <c r="A348" s="26" t="s">
        <v>193</v>
      </c>
      <c r="B348" s="13"/>
      <c r="C348" s="230" t="s">
        <v>279</v>
      </c>
      <c r="D348" s="230"/>
      <c r="E348" s="230"/>
      <c r="F348" s="230"/>
      <c r="G348" s="230"/>
      <c r="H348" s="230"/>
    </row>
    <row r="349" spans="1:8" ht="34.9" customHeight="1" x14ac:dyDescent="0.2">
      <c r="A349" s="51" t="s">
        <v>629</v>
      </c>
      <c r="B349" s="13"/>
      <c r="C349" s="77" t="s">
        <v>186</v>
      </c>
      <c r="D349" s="16"/>
      <c r="E349" s="13" t="s">
        <v>426</v>
      </c>
      <c r="F349" s="73">
        <v>0</v>
      </c>
      <c r="G349" s="201">
        <v>0</v>
      </c>
      <c r="H349" s="203">
        <f t="shared" si="14"/>
        <v>0</v>
      </c>
    </row>
    <row r="350" spans="1:8" ht="34.9" customHeight="1" x14ac:dyDescent="0.2">
      <c r="A350" s="51" t="s">
        <v>630</v>
      </c>
      <c r="B350" s="13"/>
      <c r="C350" s="77" t="s">
        <v>187</v>
      </c>
      <c r="D350" s="16"/>
      <c r="E350" s="13" t="s">
        <v>426</v>
      </c>
      <c r="F350" s="73">
        <v>0</v>
      </c>
      <c r="G350" s="201">
        <v>0</v>
      </c>
      <c r="H350" s="203">
        <f t="shared" si="14"/>
        <v>0</v>
      </c>
    </row>
    <row r="351" spans="1:8" ht="34.9" customHeight="1" x14ac:dyDescent="0.2">
      <c r="A351" s="51" t="s">
        <v>631</v>
      </c>
      <c r="B351" s="13"/>
      <c r="C351" s="77" t="s">
        <v>188</v>
      </c>
      <c r="D351" s="16"/>
      <c r="E351" s="13" t="s">
        <v>426</v>
      </c>
      <c r="F351" s="73">
        <v>0</v>
      </c>
      <c r="G351" s="201">
        <v>0</v>
      </c>
      <c r="H351" s="203">
        <f t="shared" si="14"/>
        <v>0</v>
      </c>
    </row>
    <row r="352" spans="1:8" ht="13.15" customHeight="1" x14ac:dyDescent="0.2">
      <c r="A352" s="26" t="s">
        <v>194</v>
      </c>
      <c r="B352" s="13"/>
      <c r="C352" s="230" t="s">
        <v>278</v>
      </c>
      <c r="D352" s="230"/>
      <c r="E352" s="230"/>
      <c r="F352" s="230"/>
      <c r="G352" s="230"/>
      <c r="H352" s="230"/>
    </row>
    <row r="353" spans="1:8" ht="34.9" customHeight="1" x14ac:dyDescent="0.2">
      <c r="A353" s="51" t="s">
        <v>632</v>
      </c>
      <c r="B353" s="13"/>
      <c r="C353" s="77" t="s">
        <v>186</v>
      </c>
      <c r="D353" s="16"/>
      <c r="E353" s="13" t="s">
        <v>426</v>
      </c>
      <c r="F353" s="73">
        <v>0</v>
      </c>
      <c r="G353" s="201">
        <v>0</v>
      </c>
      <c r="H353" s="203">
        <f t="shared" si="14"/>
        <v>0</v>
      </c>
    </row>
    <row r="354" spans="1:8" ht="34.9" customHeight="1" x14ac:dyDescent="0.2">
      <c r="A354" s="51" t="s">
        <v>633</v>
      </c>
      <c r="B354" s="13"/>
      <c r="C354" s="77" t="s">
        <v>187</v>
      </c>
      <c r="D354" s="16"/>
      <c r="E354" s="13" t="s">
        <v>426</v>
      </c>
      <c r="F354" s="73">
        <v>0</v>
      </c>
      <c r="G354" s="201">
        <v>0</v>
      </c>
      <c r="H354" s="203">
        <f t="shared" si="14"/>
        <v>0</v>
      </c>
    </row>
    <row r="355" spans="1:8" ht="34.9" customHeight="1" x14ac:dyDescent="0.2">
      <c r="A355" s="51" t="s">
        <v>634</v>
      </c>
      <c r="B355" s="13"/>
      <c r="C355" s="77" t="s">
        <v>188</v>
      </c>
      <c r="D355" s="16"/>
      <c r="E355" s="13" t="s">
        <v>426</v>
      </c>
      <c r="F355" s="73">
        <v>0</v>
      </c>
      <c r="G355" s="201">
        <v>0</v>
      </c>
      <c r="H355" s="203">
        <f t="shared" si="14"/>
        <v>0</v>
      </c>
    </row>
    <row r="356" spans="1:8" ht="13.15" customHeight="1" x14ac:dyDescent="0.2">
      <c r="A356" s="26" t="s">
        <v>195</v>
      </c>
      <c r="B356" s="13"/>
      <c r="C356" s="230" t="s">
        <v>277</v>
      </c>
      <c r="D356" s="230"/>
      <c r="E356" s="230"/>
      <c r="F356" s="230"/>
      <c r="G356" s="230"/>
      <c r="H356" s="230"/>
    </row>
    <row r="357" spans="1:8" ht="34.9" customHeight="1" x14ac:dyDescent="0.2">
      <c r="A357" s="51" t="s">
        <v>635</v>
      </c>
      <c r="B357" s="13"/>
      <c r="C357" s="77" t="s">
        <v>186</v>
      </c>
      <c r="D357" s="16"/>
      <c r="E357" s="13" t="s">
        <v>426</v>
      </c>
      <c r="F357" s="73">
        <v>0</v>
      </c>
      <c r="G357" s="201">
        <v>0</v>
      </c>
      <c r="H357" s="203">
        <f t="shared" si="14"/>
        <v>0</v>
      </c>
    </row>
    <row r="358" spans="1:8" ht="34.9" customHeight="1" x14ac:dyDescent="0.2">
      <c r="A358" s="51" t="s">
        <v>636</v>
      </c>
      <c r="B358" s="13"/>
      <c r="C358" s="77" t="s">
        <v>187</v>
      </c>
      <c r="D358" s="16"/>
      <c r="E358" s="13" t="s">
        <v>426</v>
      </c>
      <c r="F358" s="73">
        <v>0</v>
      </c>
      <c r="G358" s="201">
        <v>0</v>
      </c>
      <c r="H358" s="203">
        <f t="shared" si="14"/>
        <v>0</v>
      </c>
    </row>
    <row r="359" spans="1:8" ht="34.9" customHeight="1" x14ac:dyDescent="0.2">
      <c r="A359" s="51" t="s">
        <v>637</v>
      </c>
      <c r="B359" s="13"/>
      <c r="C359" s="77" t="s">
        <v>188</v>
      </c>
      <c r="D359" s="16"/>
      <c r="E359" s="13" t="s">
        <v>426</v>
      </c>
      <c r="F359" s="73">
        <v>0</v>
      </c>
      <c r="G359" s="201">
        <v>0</v>
      </c>
      <c r="H359" s="203">
        <f t="shared" si="14"/>
        <v>0</v>
      </c>
    </row>
    <row r="360" spans="1:8" ht="13.15" customHeight="1" x14ac:dyDescent="0.2">
      <c r="A360" s="26" t="s">
        <v>196</v>
      </c>
      <c r="B360" s="13"/>
      <c r="C360" s="230"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4"/>
        <v>0</v>
      </c>
    </row>
    <row r="362" spans="1:8" ht="25.15" customHeight="1" x14ac:dyDescent="0.2">
      <c r="A362" s="51" t="s">
        <v>639</v>
      </c>
      <c r="B362" s="13"/>
      <c r="C362" s="77" t="s">
        <v>187</v>
      </c>
      <c r="D362" s="16"/>
      <c r="E362" s="13" t="s">
        <v>426</v>
      </c>
      <c r="F362" s="73">
        <v>0</v>
      </c>
      <c r="G362" s="201">
        <v>0</v>
      </c>
      <c r="H362" s="203">
        <f t="shared" si="14"/>
        <v>0</v>
      </c>
    </row>
    <row r="363" spans="1:8" ht="25.15" customHeight="1" x14ac:dyDescent="0.2">
      <c r="A363" s="51" t="s">
        <v>640</v>
      </c>
      <c r="B363" s="13"/>
      <c r="C363" s="77" t="s">
        <v>188</v>
      </c>
      <c r="D363" s="16"/>
      <c r="E363" s="13" t="s">
        <v>426</v>
      </c>
      <c r="F363" s="73">
        <v>0</v>
      </c>
      <c r="G363" s="201">
        <v>0</v>
      </c>
      <c r="H363" s="203">
        <f t="shared" si="14"/>
        <v>0</v>
      </c>
    </row>
    <row r="364" spans="1:8" x14ac:dyDescent="0.2">
      <c r="A364" s="26" t="s">
        <v>197</v>
      </c>
      <c r="B364" s="13"/>
      <c r="C364" s="230" t="s">
        <v>275</v>
      </c>
      <c r="D364" s="230"/>
      <c r="E364" s="318"/>
      <c r="F364" s="230"/>
      <c r="G364" s="230"/>
      <c r="H364" s="230"/>
    </row>
    <row r="365" spans="1:8" ht="34.9" customHeight="1" x14ac:dyDescent="0.2">
      <c r="A365" s="51" t="s">
        <v>641</v>
      </c>
      <c r="B365" s="13"/>
      <c r="C365" s="77" t="s">
        <v>186</v>
      </c>
      <c r="D365" s="16"/>
      <c r="E365" s="13" t="s">
        <v>426</v>
      </c>
      <c r="F365" s="73">
        <v>0</v>
      </c>
      <c r="G365" s="201">
        <v>0</v>
      </c>
      <c r="H365" s="203">
        <f t="shared" si="14"/>
        <v>0</v>
      </c>
    </row>
    <row r="366" spans="1:8" ht="34.9" customHeight="1" x14ac:dyDescent="0.2">
      <c r="A366" s="51" t="s">
        <v>642</v>
      </c>
      <c r="B366" s="13"/>
      <c r="C366" s="77" t="s">
        <v>187</v>
      </c>
      <c r="D366" s="16"/>
      <c r="E366" s="13" t="s">
        <v>426</v>
      </c>
      <c r="F366" s="73">
        <v>0</v>
      </c>
      <c r="G366" s="201">
        <v>0</v>
      </c>
      <c r="H366" s="203">
        <f t="shared" ref="H366:H377" si="15">IF(F366="EP",0,F366*G366)</f>
        <v>0</v>
      </c>
    </row>
    <row r="367" spans="1:8" ht="34.9" customHeight="1" x14ac:dyDescent="0.2">
      <c r="A367" s="51" t="s">
        <v>643</v>
      </c>
      <c r="B367" s="13"/>
      <c r="C367" s="77" t="s">
        <v>188</v>
      </c>
      <c r="D367" s="16"/>
      <c r="E367" s="13" t="s">
        <v>426</v>
      </c>
      <c r="F367" s="73">
        <v>0</v>
      </c>
      <c r="G367" s="201">
        <v>0</v>
      </c>
      <c r="H367" s="203">
        <f t="shared" si="15"/>
        <v>0</v>
      </c>
    </row>
    <row r="368" spans="1:8" ht="13.15" customHeight="1" x14ac:dyDescent="0.2">
      <c r="A368" s="26" t="s">
        <v>198</v>
      </c>
      <c r="B368" s="13"/>
      <c r="C368" s="230" t="s">
        <v>274</v>
      </c>
      <c r="D368" s="230"/>
      <c r="E368" s="230"/>
      <c r="F368" s="230"/>
      <c r="G368" s="230"/>
      <c r="H368" s="230"/>
    </row>
    <row r="369" spans="1:8" ht="25.15" customHeight="1" x14ac:dyDescent="0.2">
      <c r="A369" s="51" t="s">
        <v>644</v>
      </c>
      <c r="B369" s="13"/>
      <c r="C369" s="77" t="s">
        <v>186</v>
      </c>
      <c r="D369" s="16"/>
      <c r="E369" s="13" t="s">
        <v>426</v>
      </c>
      <c r="F369" s="73">
        <v>0</v>
      </c>
      <c r="G369" s="201">
        <v>0</v>
      </c>
      <c r="H369" s="203">
        <f t="shared" si="15"/>
        <v>0</v>
      </c>
    </row>
    <row r="370" spans="1:8" ht="25.15" customHeight="1" x14ac:dyDescent="0.2">
      <c r="A370" s="51" t="s">
        <v>645</v>
      </c>
      <c r="B370" s="13"/>
      <c r="C370" s="77" t="s">
        <v>187</v>
      </c>
      <c r="D370" s="16"/>
      <c r="E370" s="13" t="s">
        <v>426</v>
      </c>
      <c r="F370" s="73">
        <v>0</v>
      </c>
      <c r="G370" s="201">
        <v>0</v>
      </c>
      <c r="H370" s="203">
        <f t="shared" si="15"/>
        <v>0</v>
      </c>
    </row>
    <row r="371" spans="1:8" ht="25.15" customHeight="1" x14ac:dyDescent="0.2">
      <c r="A371" s="51" t="s">
        <v>646</v>
      </c>
      <c r="B371" s="13"/>
      <c r="C371" s="77" t="s">
        <v>188</v>
      </c>
      <c r="D371" s="16"/>
      <c r="E371" s="13" t="s">
        <v>426</v>
      </c>
      <c r="F371" s="73">
        <v>0</v>
      </c>
      <c r="G371" s="201">
        <v>0</v>
      </c>
      <c r="H371" s="203">
        <f t="shared" si="15"/>
        <v>0</v>
      </c>
    </row>
    <row r="372" spans="1:8" ht="13.15" customHeight="1" x14ac:dyDescent="0.2">
      <c r="A372" s="26" t="s">
        <v>199</v>
      </c>
      <c r="B372" s="13"/>
      <c r="C372" s="230" t="s">
        <v>273</v>
      </c>
      <c r="D372" s="230"/>
      <c r="E372" s="318"/>
      <c r="F372" s="230"/>
      <c r="G372" s="230"/>
      <c r="H372" s="230"/>
    </row>
    <row r="373" spans="1:8" ht="25.15" customHeight="1" x14ac:dyDescent="0.2">
      <c r="A373" s="51" t="s">
        <v>647</v>
      </c>
      <c r="B373" s="13"/>
      <c r="C373" s="77" t="s">
        <v>186</v>
      </c>
      <c r="D373" s="16"/>
      <c r="E373" s="13" t="s">
        <v>426</v>
      </c>
      <c r="F373" s="73">
        <v>0</v>
      </c>
      <c r="G373" s="201">
        <v>0</v>
      </c>
      <c r="H373" s="203">
        <f t="shared" si="15"/>
        <v>0</v>
      </c>
    </row>
    <row r="374" spans="1:8" ht="25.15" customHeight="1" x14ac:dyDescent="0.2">
      <c r="A374" s="51" t="s">
        <v>648</v>
      </c>
      <c r="B374" s="13"/>
      <c r="C374" s="77" t="s">
        <v>187</v>
      </c>
      <c r="D374" s="16"/>
      <c r="E374" s="13" t="s">
        <v>426</v>
      </c>
      <c r="F374" s="73">
        <v>0</v>
      </c>
      <c r="G374" s="201">
        <v>0</v>
      </c>
      <c r="H374" s="203">
        <f t="shared" si="15"/>
        <v>0</v>
      </c>
    </row>
    <row r="375" spans="1:8" ht="25.15" customHeight="1" x14ac:dyDescent="0.2">
      <c r="A375" s="51" t="s">
        <v>649</v>
      </c>
      <c r="B375" s="13"/>
      <c r="C375" s="77" t="s">
        <v>188</v>
      </c>
      <c r="D375" s="16"/>
      <c r="E375" s="13" t="s">
        <v>426</v>
      </c>
      <c r="F375" s="73">
        <v>0</v>
      </c>
      <c r="G375" s="201">
        <v>0</v>
      </c>
      <c r="H375" s="203">
        <f t="shared" si="15"/>
        <v>0</v>
      </c>
    </row>
    <row r="376" spans="1:8" ht="13.15" customHeight="1" x14ac:dyDescent="0.2">
      <c r="A376" s="26" t="s">
        <v>200</v>
      </c>
      <c r="B376" s="13"/>
      <c r="C376" s="1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5"/>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30" t="s">
        <v>203</v>
      </c>
      <c r="D379" s="230"/>
      <c r="E379" s="230"/>
      <c r="F379" s="230"/>
      <c r="G379" s="230"/>
      <c r="H379" s="230"/>
    </row>
    <row r="380" spans="1:8" ht="34.9" customHeight="1" x14ac:dyDescent="0.2">
      <c r="A380" s="51" t="s">
        <v>652</v>
      </c>
      <c r="B380" s="13"/>
      <c r="C380" s="77" t="s">
        <v>186</v>
      </c>
      <c r="D380" s="16"/>
      <c r="E380" s="13" t="s">
        <v>426</v>
      </c>
      <c r="F380" s="73">
        <v>0</v>
      </c>
      <c r="G380" s="201">
        <v>0</v>
      </c>
      <c r="H380" s="203">
        <f t="shared" ref="H380:H386" si="16">IF(F380="EP",0,F380*G380)</f>
        <v>0</v>
      </c>
    </row>
    <row r="381" spans="1:8" ht="34.9" customHeight="1" x14ac:dyDescent="0.2">
      <c r="A381" s="51" t="s">
        <v>653</v>
      </c>
      <c r="B381" s="13"/>
      <c r="C381" s="77" t="s">
        <v>187</v>
      </c>
      <c r="D381" s="16"/>
      <c r="E381" s="13" t="s">
        <v>426</v>
      </c>
      <c r="F381" s="73">
        <v>0</v>
      </c>
      <c r="G381" s="201">
        <v>0</v>
      </c>
      <c r="H381" s="203">
        <f t="shared" si="16"/>
        <v>0</v>
      </c>
    </row>
    <row r="382" spans="1:8" ht="13.15" customHeight="1" x14ac:dyDescent="0.2">
      <c r="A382" s="26" t="s">
        <v>202</v>
      </c>
      <c r="B382" s="13"/>
      <c r="C382" s="230" t="s">
        <v>204</v>
      </c>
      <c r="D382" s="230"/>
      <c r="E382" s="318"/>
      <c r="F382" s="230"/>
      <c r="G382" s="230"/>
      <c r="H382" s="230"/>
    </row>
    <row r="383" spans="1:8" ht="34.9" customHeight="1" x14ac:dyDescent="0.2">
      <c r="A383" s="51" t="s">
        <v>652</v>
      </c>
      <c r="B383" s="13"/>
      <c r="C383" s="77" t="s">
        <v>186</v>
      </c>
      <c r="D383" s="16"/>
      <c r="E383" s="13" t="s">
        <v>426</v>
      </c>
      <c r="F383" s="73">
        <v>0</v>
      </c>
      <c r="G383" s="201">
        <v>0</v>
      </c>
      <c r="H383" s="203">
        <f t="shared" si="16"/>
        <v>0</v>
      </c>
    </row>
    <row r="384" spans="1:8" ht="34.9" customHeight="1" x14ac:dyDescent="0.2">
      <c r="A384" s="51" t="s">
        <v>653</v>
      </c>
      <c r="B384" s="13"/>
      <c r="C384" s="77" t="s">
        <v>187</v>
      </c>
      <c r="D384" s="16"/>
      <c r="E384" s="13" t="s">
        <v>426</v>
      </c>
      <c r="F384" s="73">
        <v>0</v>
      </c>
      <c r="G384" s="201">
        <v>0</v>
      </c>
      <c r="H384" s="203">
        <f t="shared" si="16"/>
        <v>0</v>
      </c>
    </row>
    <row r="385" spans="1:29" ht="13.15" customHeight="1" x14ac:dyDescent="0.2">
      <c r="A385" s="26" t="s">
        <v>205</v>
      </c>
      <c r="B385" s="13"/>
      <c r="C385" s="229" t="s">
        <v>206</v>
      </c>
      <c r="D385" s="229"/>
      <c r="E385" s="104"/>
      <c r="F385" s="229"/>
      <c r="G385" s="229"/>
      <c r="H385" s="229"/>
    </row>
    <row r="386" spans="1:29" ht="60" customHeight="1" x14ac:dyDescent="0.2">
      <c r="A386" s="51" t="s">
        <v>654</v>
      </c>
      <c r="B386" s="13"/>
      <c r="C386" s="77" t="s">
        <v>187</v>
      </c>
      <c r="D386" s="16"/>
      <c r="E386" s="13" t="s">
        <v>426</v>
      </c>
      <c r="F386" s="73">
        <v>0</v>
      </c>
      <c r="G386" s="201">
        <v>0</v>
      </c>
      <c r="H386" s="203">
        <f t="shared" si="16"/>
        <v>0</v>
      </c>
    </row>
    <row r="387" spans="1:29" ht="13.15" customHeight="1" x14ac:dyDescent="0.2">
      <c r="A387" s="26" t="s">
        <v>207</v>
      </c>
      <c r="B387" s="13"/>
      <c r="C387" s="229" t="s">
        <v>272</v>
      </c>
      <c r="D387" s="229"/>
      <c r="E387" s="104"/>
      <c r="F387" s="229"/>
      <c r="G387" s="229"/>
      <c r="H387" s="229"/>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229" t="s">
        <v>285</v>
      </c>
      <c r="D389" s="229"/>
      <c r="E389" s="104"/>
      <c r="F389" s="229"/>
      <c r="G389" s="229"/>
      <c r="H389" s="229"/>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3" t="s">
        <v>665</v>
      </c>
      <c r="D394" s="16"/>
      <c r="E394" s="13" t="s">
        <v>426</v>
      </c>
      <c r="F394" s="73">
        <v>0</v>
      </c>
      <c r="G394" s="201">
        <v>0</v>
      </c>
      <c r="H394" s="203">
        <f t="shared" ref="H394:H395" si="17">IF(F394="EP",0,F394*G394)</f>
        <v>0</v>
      </c>
    </row>
    <row r="395" spans="1:29" s="152" customFormat="1" ht="13.15" customHeight="1" x14ac:dyDescent="0.2">
      <c r="A395" s="40" t="s">
        <v>658</v>
      </c>
      <c r="B395" s="13"/>
      <c r="C395" s="223" t="s">
        <v>666</v>
      </c>
      <c r="D395" s="16"/>
      <c r="E395" s="13" t="s">
        <v>426</v>
      </c>
      <c r="F395" s="73">
        <v>0</v>
      </c>
      <c r="G395" s="201">
        <v>0</v>
      </c>
      <c r="H395" s="203">
        <f t="shared" si="17"/>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3"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3" t="s">
        <v>348</v>
      </c>
      <c r="D398" s="16"/>
      <c r="E398" s="13" t="s">
        <v>426</v>
      </c>
      <c r="F398" s="73">
        <v>0</v>
      </c>
      <c r="G398" s="201">
        <v>0</v>
      </c>
      <c r="H398" s="203">
        <f t="shared" ref="H398" si="18">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3" t="s">
        <v>354</v>
      </c>
      <c r="D431" s="99"/>
      <c r="E431" s="13" t="s">
        <v>426</v>
      </c>
      <c r="F431" s="73">
        <v>0</v>
      </c>
      <c r="G431" s="201">
        <v>0</v>
      </c>
      <c r="H431" s="203">
        <f>IF(F431="EP",0,F431*G431)</f>
        <v>0</v>
      </c>
    </row>
    <row r="432" spans="1:8" ht="34.9" customHeight="1" x14ac:dyDescent="0.2">
      <c r="A432" s="40" t="s">
        <v>663</v>
      </c>
      <c r="B432" s="13"/>
      <c r="C432" s="223"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90"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182"/>
      <c r="D441" s="16"/>
      <c r="E441" s="48"/>
      <c r="F441" s="49"/>
      <c r="G441" s="68"/>
      <c r="H441" s="91"/>
    </row>
    <row r="442" spans="1:8" x14ac:dyDescent="0.2">
      <c r="A442" s="20"/>
      <c r="B442" s="13"/>
      <c r="C442" s="182"/>
      <c r="D442" s="16"/>
      <c r="E442" s="48"/>
      <c r="F442" s="49"/>
      <c r="G442" s="68"/>
      <c r="H442" s="91"/>
    </row>
    <row r="443" spans="1:8" ht="13.15" customHeight="1" thickTop="1" x14ac:dyDescent="0.2">
      <c r="A443" s="20">
        <v>4.4000000000000004</v>
      </c>
      <c r="B443" s="13"/>
      <c r="C443" s="182" t="s">
        <v>39</v>
      </c>
      <c r="D443" s="16"/>
      <c r="E443" s="21"/>
      <c r="F443" s="22"/>
      <c r="G443" s="63"/>
      <c r="H443" s="69"/>
    </row>
    <row r="444" spans="1:8" ht="23.25" customHeight="1" x14ac:dyDescent="0.2">
      <c r="A444" s="26" t="s">
        <v>210</v>
      </c>
      <c r="B444" s="13"/>
      <c r="C444" s="220" t="s">
        <v>783</v>
      </c>
      <c r="D444" s="16"/>
      <c r="E444" s="21"/>
      <c r="F444" s="22"/>
      <c r="G444" s="63"/>
      <c r="H444" s="65"/>
    </row>
    <row r="445" spans="1:8" ht="101.25"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6.25" x14ac:dyDescent="0.2">
      <c r="A447" s="20"/>
      <c r="B447" s="13"/>
      <c r="C447" s="321" t="s">
        <v>743</v>
      </c>
      <c r="D447" s="16"/>
    </row>
    <row r="448" spans="1:8" ht="13.15" customHeight="1" x14ac:dyDescent="0.2">
      <c r="A448" s="26" t="s">
        <v>211</v>
      </c>
      <c r="B448" s="13"/>
      <c r="C448" s="219"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9">IF(F449="EP",0,F449*G449)</f>
        <v>0</v>
      </c>
    </row>
    <row r="450" spans="1:8" ht="13.15" customHeight="1" x14ac:dyDescent="0.2">
      <c r="A450" s="51" t="s">
        <v>670</v>
      </c>
      <c r="B450" s="13"/>
      <c r="C450" s="77" t="s">
        <v>214</v>
      </c>
      <c r="D450" s="16"/>
      <c r="E450" s="13" t="s">
        <v>213</v>
      </c>
      <c r="F450" s="204">
        <v>0</v>
      </c>
      <c r="G450" s="201">
        <v>0</v>
      </c>
      <c r="H450" s="203">
        <f t="shared" si="19"/>
        <v>0</v>
      </c>
    </row>
    <row r="451" spans="1:8" ht="22.9" customHeight="1" x14ac:dyDescent="0.2">
      <c r="A451" s="51" t="s">
        <v>671</v>
      </c>
      <c r="B451" s="13"/>
      <c r="C451" s="90" t="s">
        <v>678</v>
      </c>
      <c r="D451" s="16"/>
      <c r="E451" s="13" t="s">
        <v>14</v>
      </c>
      <c r="F451" s="209">
        <v>0</v>
      </c>
      <c r="G451" s="201">
        <v>0</v>
      </c>
      <c r="H451" s="203">
        <f t="shared" si="19"/>
        <v>0</v>
      </c>
    </row>
    <row r="452" spans="1:8" ht="24" customHeight="1" x14ac:dyDescent="0.2">
      <c r="A452" s="51" t="s">
        <v>672</v>
      </c>
      <c r="B452" s="13"/>
      <c r="C452" s="90" t="s">
        <v>679</v>
      </c>
      <c r="D452" s="16"/>
      <c r="E452" s="13" t="s">
        <v>14</v>
      </c>
      <c r="F452" s="209">
        <v>0</v>
      </c>
      <c r="G452" s="201">
        <v>0</v>
      </c>
      <c r="H452" s="203">
        <f t="shared" si="19"/>
        <v>0</v>
      </c>
    </row>
    <row r="453" spans="1:8" ht="14.45" customHeight="1" x14ac:dyDescent="0.2">
      <c r="A453" s="51" t="s">
        <v>673</v>
      </c>
      <c r="B453" s="13"/>
      <c r="C453" s="77" t="s">
        <v>269</v>
      </c>
      <c r="D453" s="16"/>
      <c r="E453" s="13" t="s">
        <v>213</v>
      </c>
      <c r="F453" s="204">
        <v>0</v>
      </c>
      <c r="G453" s="201">
        <v>0</v>
      </c>
      <c r="H453" s="203">
        <f t="shared" si="19"/>
        <v>0</v>
      </c>
    </row>
    <row r="454" spans="1:8" ht="56.25" x14ac:dyDescent="0.2">
      <c r="A454" s="10" t="s">
        <v>674</v>
      </c>
      <c r="B454" s="13"/>
      <c r="C454" s="77" t="s">
        <v>449</v>
      </c>
      <c r="D454" s="16"/>
      <c r="E454" s="13" t="s">
        <v>213</v>
      </c>
      <c r="F454" s="204">
        <v>0</v>
      </c>
      <c r="G454" s="201">
        <v>0</v>
      </c>
      <c r="H454" s="203">
        <f t="shared" si="19"/>
        <v>0</v>
      </c>
    </row>
    <row r="455" spans="1:8" ht="23.45" customHeight="1" x14ac:dyDescent="0.2">
      <c r="A455" s="10" t="s">
        <v>675</v>
      </c>
      <c r="B455" s="13"/>
      <c r="C455" s="77" t="s">
        <v>290</v>
      </c>
      <c r="D455" s="16"/>
      <c r="E455" s="13" t="s">
        <v>213</v>
      </c>
      <c r="F455" s="204">
        <v>0</v>
      </c>
      <c r="G455" s="201">
        <v>0</v>
      </c>
      <c r="H455" s="203">
        <f t="shared" si="19"/>
        <v>0</v>
      </c>
    </row>
    <row r="456" spans="1:8" ht="33.75" x14ac:dyDescent="0.2">
      <c r="A456" s="10" t="s">
        <v>676</v>
      </c>
      <c r="B456" s="13"/>
      <c r="C456" s="56" t="s">
        <v>450</v>
      </c>
      <c r="D456" s="16"/>
      <c r="E456" s="13" t="s">
        <v>213</v>
      </c>
      <c r="F456" s="204">
        <v>0</v>
      </c>
      <c r="G456" s="201">
        <v>0</v>
      </c>
      <c r="H456" s="203">
        <f t="shared" si="19"/>
        <v>0</v>
      </c>
    </row>
    <row r="457" spans="1:8" ht="22.15" customHeight="1" x14ac:dyDescent="0.2">
      <c r="A457" s="10" t="s">
        <v>677</v>
      </c>
      <c r="B457" s="13"/>
      <c r="C457" s="77" t="s">
        <v>680</v>
      </c>
      <c r="D457" s="16"/>
      <c r="E457" s="13" t="s">
        <v>25</v>
      </c>
      <c r="F457" s="322">
        <v>1</v>
      </c>
      <c r="G457" s="201">
        <v>0</v>
      </c>
      <c r="H457" s="203">
        <f t="shared" si="19"/>
        <v>0</v>
      </c>
    </row>
    <row r="458" spans="1:8" ht="13.15" customHeight="1" x14ac:dyDescent="0.2">
      <c r="A458" s="26" t="s">
        <v>215</v>
      </c>
      <c r="B458" s="13"/>
      <c r="C458" s="219"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220" t="s">
        <v>221</v>
      </c>
      <c r="D470" s="16"/>
      <c r="E470" s="21"/>
      <c r="F470" s="45"/>
      <c r="G470" s="66"/>
      <c r="H470" s="65"/>
    </row>
    <row r="471" spans="1:8" ht="22.9" customHeight="1" x14ac:dyDescent="0.2">
      <c r="A471" s="10" t="s">
        <v>682</v>
      </c>
      <c r="B471" s="13"/>
      <c r="C471" s="90"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182"/>
      <c r="D474" s="16"/>
      <c r="E474" s="48"/>
      <c r="F474" s="58"/>
      <c r="G474" s="68"/>
      <c r="H474" s="65"/>
    </row>
    <row r="475" spans="1:8" x14ac:dyDescent="0.2">
      <c r="A475" s="20"/>
      <c r="B475" s="13"/>
      <c r="C475" s="182"/>
      <c r="D475" s="16"/>
      <c r="E475" s="48"/>
      <c r="F475" s="58"/>
      <c r="G475" s="68"/>
      <c r="H475" s="65"/>
    </row>
    <row r="476" spans="1:8" x14ac:dyDescent="0.2">
      <c r="A476" s="20" t="s">
        <v>56</v>
      </c>
      <c r="B476" s="13"/>
      <c r="C476" s="79" t="s">
        <v>40</v>
      </c>
      <c r="D476" s="16"/>
      <c r="E476" s="21"/>
      <c r="F476" s="45"/>
      <c r="G476" s="63"/>
      <c r="H476" s="69"/>
    </row>
    <row r="477" spans="1:8" ht="33.75" x14ac:dyDescent="0.2">
      <c r="A477" s="189"/>
      <c r="B477" s="13"/>
      <c r="C477" s="211" t="s">
        <v>685</v>
      </c>
      <c r="D477" s="16"/>
      <c r="E477" s="47"/>
      <c r="F477" s="47"/>
      <c r="G477" s="64"/>
      <c r="H477" s="64"/>
    </row>
    <row r="478" spans="1:8" ht="13.15" customHeight="1" x14ac:dyDescent="0.2">
      <c r="A478" s="26" t="s">
        <v>223</v>
      </c>
      <c r="B478" s="13"/>
      <c r="C478" s="220" t="s">
        <v>451</v>
      </c>
      <c r="D478" s="16"/>
      <c r="E478" s="21"/>
      <c r="F478" s="45"/>
      <c r="G478" s="63"/>
      <c r="H478" s="65"/>
    </row>
    <row r="479" spans="1:8" ht="27" customHeight="1" x14ac:dyDescent="0.2">
      <c r="A479" s="20"/>
      <c r="B479" s="13"/>
      <c r="C479" s="211" t="s">
        <v>778</v>
      </c>
      <c r="D479" s="16"/>
      <c r="E479" s="13" t="s">
        <v>426</v>
      </c>
      <c r="F479" s="254">
        <v>1</v>
      </c>
      <c r="G479" s="201">
        <v>0</v>
      </c>
      <c r="H479" s="203">
        <f>IF(F480="EP",0,F480*G479)</f>
        <v>0</v>
      </c>
    </row>
    <row r="480" spans="1:8" ht="123.75" x14ac:dyDescent="0.2">
      <c r="A480" s="20"/>
      <c r="B480" s="13"/>
      <c r="C480" s="226" t="s">
        <v>779</v>
      </c>
      <c r="D480" s="16"/>
      <c r="E480" s="13"/>
      <c r="F480" s="45"/>
      <c r="G480" s="208"/>
      <c r="H480" s="208"/>
    </row>
    <row r="481" spans="1:29" ht="13.15" customHeight="1" x14ac:dyDescent="0.2">
      <c r="A481" s="26" t="s">
        <v>227</v>
      </c>
      <c r="B481" s="13"/>
      <c r="C481" s="22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90" t="s">
        <v>224</v>
      </c>
      <c r="D483" s="16"/>
      <c r="E483" s="13" t="s">
        <v>14</v>
      </c>
      <c r="F483" s="209">
        <v>0</v>
      </c>
      <c r="G483" s="201">
        <v>0</v>
      </c>
      <c r="H483" s="203">
        <f>IF(F483="EP",0,F483*G483)</f>
        <v>0</v>
      </c>
    </row>
    <row r="484" spans="1:29" ht="13.15" customHeight="1" x14ac:dyDescent="0.2">
      <c r="A484" s="51" t="s">
        <v>688</v>
      </c>
      <c r="B484" s="13"/>
      <c r="C484" s="90" t="s">
        <v>225</v>
      </c>
      <c r="D484" s="16"/>
      <c r="E484" s="13" t="s">
        <v>213</v>
      </c>
      <c r="F484" s="204">
        <v>0</v>
      </c>
      <c r="G484" s="201">
        <v>0</v>
      </c>
      <c r="H484" s="203">
        <f>IF(F484="EP",0,F484*G484)</f>
        <v>0</v>
      </c>
    </row>
    <row r="485" spans="1:29" ht="13.15" customHeight="1" x14ac:dyDescent="0.2">
      <c r="A485" s="51" t="s">
        <v>689</v>
      </c>
      <c r="B485" s="13"/>
      <c r="C485" s="90" t="s">
        <v>312</v>
      </c>
      <c r="D485" s="16"/>
      <c r="E485" s="13" t="s">
        <v>14</v>
      </c>
      <c r="F485" s="209">
        <v>0</v>
      </c>
      <c r="G485" s="201">
        <v>0</v>
      </c>
      <c r="H485" s="203">
        <f>IF(F485="EP",0,F485*G485)</f>
        <v>0</v>
      </c>
    </row>
    <row r="486" spans="1:29" ht="13.15" customHeight="1" x14ac:dyDescent="0.2">
      <c r="A486" s="51" t="s">
        <v>690</v>
      </c>
      <c r="B486" s="13"/>
      <c r="C486" s="90" t="s">
        <v>226</v>
      </c>
      <c r="D486" s="16"/>
      <c r="E486" s="13" t="s">
        <v>14</v>
      </c>
      <c r="F486" s="209">
        <v>0</v>
      </c>
      <c r="G486" s="201">
        <v>0</v>
      </c>
      <c r="H486" s="203">
        <f>IF(F486="EP",0,F486*G486)</f>
        <v>0</v>
      </c>
    </row>
    <row r="487" spans="1:29" ht="13.15" customHeight="1" x14ac:dyDescent="0.2">
      <c r="A487" s="51" t="s">
        <v>691</v>
      </c>
      <c r="B487" s="13"/>
      <c r="C487" s="90" t="s">
        <v>313</v>
      </c>
      <c r="D487" s="16"/>
      <c r="E487" s="13" t="s">
        <v>213</v>
      </c>
      <c r="F487" s="204">
        <v>0</v>
      </c>
      <c r="G487" s="201">
        <v>0</v>
      </c>
      <c r="H487" s="203">
        <f>IF(F487="EP",0,F487*G487)</f>
        <v>0</v>
      </c>
    </row>
    <row r="488" spans="1:29" ht="13.15" customHeight="1" x14ac:dyDescent="0.2">
      <c r="A488" s="51" t="s">
        <v>692</v>
      </c>
      <c r="B488" s="13"/>
      <c r="C488" s="90" t="s">
        <v>361</v>
      </c>
      <c r="D488" s="16"/>
      <c r="E488" s="13" t="s">
        <v>213</v>
      </c>
      <c r="F488" s="204">
        <v>0</v>
      </c>
      <c r="G488" s="201">
        <v>0</v>
      </c>
      <c r="H488" s="203">
        <f t="shared" ref="H488" si="20">IF(F488="EP",0,F488*G488)</f>
        <v>0</v>
      </c>
    </row>
    <row r="489" spans="1:29" ht="13.15" customHeight="1" x14ac:dyDescent="0.2">
      <c r="A489" s="26" t="s">
        <v>228</v>
      </c>
      <c r="B489" s="13"/>
      <c r="C489" s="22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21">IF(F490="EP",0,F490*G490)</f>
        <v>0</v>
      </c>
    </row>
    <row r="491" spans="1:29" ht="13.15" customHeight="1" x14ac:dyDescent="0.2">
      <c r="A491" s="51" t="s">
        <v>694</v>
      </c>
      <c r="B491" s="13"/>
      <c r="C491" s="77" t="s">
        <v>363</v>
      </c>
      <c r="D491" s="16"/>
      <c r="E491" s="13" t="s">
        <v>213</v>
      </c>
      <c r="F491" s="204">
        <v>0</v>
      </c>
      <c r="G491" s="201">
        <v>0</v>
      </c>
      <c r="H491" s="203">
        <f t="shared" si="21"/>
        <v>0</v>
      </c>
    </row>
    <row r="492" spans="1:29" ht="13.15" customHeight="1" x14ac:dyDescent="0.2">
      <c r="A492" s="51" t="s">
        <v>695</v>
      </c>
      <c r="B492" s="13"/>
      <c r="C492" s="77" t="s">
        <v>364</v>
      </c>
      <c r="D492" s="16"/>
      <c r="E492" s="13" t="s">
        <v>213</v>
      </c>
      <c r="F492" s="204">
        <v>0</v>
      </c>
      <c r="G492" s="201">
        <v>0</v>
      </c>
      <c r="H492" s="203">
        <f t="shared" si="21"/>
        <v>0</v>
      </c>
    </row>
    <row r="493" spans="1:29" s="10" customFormat="1" ht="13.15" customHeight="1" x14ac:dyDescent="0.2">
      <c r="A493" s="51" t="s">
        <v>696</v>
      </c>
      <c r="B493" s="13"/>
      <c r="C493" s="77" t="s">
        <v>365</v>
      </c>
      <c r="D493" s="16"/>
      <c r="E493" s="13" t="s">
        <v>213</v>
      </c>
      <c r="F493" s="204">
        <v>0</v>
      </c>
      <c r="G493" s="201">
        <v>0</v>
      </c>
      <c r="H493" s="203">
        <f t="shared" si="21"/>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21"/>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21"/>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226"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1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1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296" t="s">
        <v>299</v>
      </c>
      <c r="D508" s="296"/>
      <c r="E508" s="296"/>
      <c r="F508" s="296"/>
      <c r="G508" s="296"/>
      <c r="H508" s="296"/>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22">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182"/>
      <c r="D514" s="16"/>
      <c r="E514" s="48"/>
      <c r="F514" s="49"/>
      <c r="G514" s="68"/>
      <c r="H514" s="65"/>
    </row>
    <row r="515" spans="1:8" ht="13.15" customHeight="1" x14ac:dyDescent="0.2">
      <c r="A515" s="20" t="s">
        <v>57</v>
      </c>
      <c r="B515" s="13"/>
      <c r="C515" s="182" t="s">
        <v>0</v>
      </c>
      <c r="D515" s="16"/>
      <c r="E515" s="44"/>
      <c r="F515" s="22"/>
      <c r="G515" s="63"/>
      <c r="H515" s="69"/>
    </row>
    <row r="516" spans="1:8" ht="13.15" customHeight="1" x14ac:dyDescent="0.2">
      <c r="A516" s="20" t="s">
        <v>232</v>
      </c>
      <c r="B516" s="13"/>
      <c r="C516" s="220" t="s">
        <v>34</v>
      </c>
      <c r="D516" s="16"/>
      <c r="E516" s="13" t="s">
        <v>25</v>
      </c>
      <c r="F516" s="205">
        <v>0</v>
      </c>
      <c r="G516" s="201">
        <v>0</v>
      </c>
      <c r="H516" s="202">
        <f>IF(F516="EP",0,F516*G516)</f>
        <v>0</v>
      </c>
    </row>
    <row r="517" spans="1:8" ht="13.15" customHeight="1" x14ac:dyDescent="0.2">
      <c r="A517" s="20" t="s">
        <v>233</v>
      </c>
      <c r="B517" s="13"/>
      <c r="C517" s="220" t="s">
        <v>37</v>
      </c>
      <c r="D517" s="16"/>
      <c r="E517" s="13" t="s">
        <v>25</v>
      </c>
      <c r="F517" s="205">
        <v>0</v>
      </c>
      <c r="G517" s="201">
        <v>0</v>
      </c>
      <c r="H517" s="202">
        <f>IF(F517="EP",0,F517*G517)</f>
        <v>0</v>
      </c>
    </row>
    <row r="518" spans="1:8" ht="13.15" customHeight="1" x14ac:dyDescent="0.2">
      <c r="A518" s="20" t="s">
        <v>234</v>
      </c>
      <c r="B518" s="13"/>
      <c r="C518" s="220" t="s">
        <v>38</v>
      </c>
      <c r="D518" s="16"/>
      <c r="E518" s="13" t="s">
        <v>25</v>
      </c>
      <c r="F518" s="205">
        <v>0</v>
      </c>
      <c r="G518" s="201">
        <v>0</v>
      </c>
      <c r="H518" s="202">
        <f>IF(F518="EP",0,F518*G518)</f>
        <v>0</v>
      </c>
    </row>
    <row r="519" spans="1:8" ht="13.15" customHeight="1" x14ac:dyDescent="0.2">
      <c r="A519" s="20" t="s">
        <v>235</v>
      </c>
      <c r="B519" s="13"/>
      <c r="C519" s="220" t="s">
        <v>39</v>
      </c>
      <c r="D519" s="16"/>
      <c r="E519" s="13" t="s">
        <v>25</v>
      </c>
      <c r="F519" s="205">
        <v>0</v>
      </c>
      <c r="G519" s="201">
        <v>0</v>
      </c>
      <c r="H519" s="202">
        <f>IF(F519="EP",0,F519*G519)</f>
        <v>0</v>
      </c>
    </row>
    <row r="520" spans="1:8" ht="13.15" customHeight="1" x14ac:dyDescent="0.2">
      <c r="A520" s="20" t="s">
        <v>236</v>
      </c>
      <c r="B520" s="13"/>
      <c r="C520" s="22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182" t="s">
        <v>370</v>
      </c>
      <c r="D522" s="16"/>
      <c r="E522" s="13" t="s">
        <v>25</v>
      </c>
      <c r="F522" s="205">
        <v>0</v>
      </c>
      <c r="G522" s="201">
        <v>0</v>
      </c>
      <c r="H522" s="202">
        <f>IF(F522="EP",0,F522*G522)</f>
        <v>0</v>
      </c>
    </row>
    <row r="523" spans="1:8" ht="13.15" customHeight="1" x14ac:dyDescent="0.2">
      <c r="A523" s="20" t="s">
        <v>239</v>
      </c>
      <c r="B523" s="13"/>
      <c r="C523" s="220" t="s">
        <v>238</v>
      </c>
      <c r="D523" s="16"/>
      <c r="E523" s="13" t="s">
        <v>25</v>
      </c>
      <c r="F523" s="205">
        <v>0</v>
      </c>
      <c r="G523" s="201">
        <v>0</v>
      </c>
      <c r="H523" s="202">
        <f>IF(F523="EP",0,F523*G523)</f>
        <v>0</v>
      </c>
    </row>
    <row r="524" spans="1:8" ht="13.15" customHeight="1" x14ac:dyDescent="0.2">
      <c r="A524" s="20" t="s">
        <v>777</v>
      </c>
      <c r="B524" s="13"/>
      <c r="C524" s="220" t="s">
        <v>67</v>
      </c>
      <c r="D524" s="16"/>
      <c r="E524" s="13" t="s">
        <v>25</v>
      </c>
      <c r="F524" s="225">
        <v>1</v>
      </c>
      <c r="G524" s="201">
        <v>0</v>
      </c>
      <c r="H524" s="202">
        <f>IF(F524="EP",0,F524*G524)</f>
        <v>0</v>
      </c>
    </row>
    <row r="525" spans="1:8" ht="13.15" customHeight="1" x14ac:dyDescent="0.2">
      <c r="A525" s="20"/>
      <c r="B525" s="13"/>
      <c r="C525" s="90" t="s">
        <v>267</v>
      </c>
      <c r="D525" s="16"/>
      <c r="E525" s="13"/>
      <c r="F525" s="22"/>
      <c r="G525" s="63"/>
      <c r="H525" s="65"/>
    </row>
    <row r="526" spans="1:8" ht="13.15" customHeight="1" x14ac:dyDescent="0.2">
      <c r="A526" s="20" t="s">
        <v>241</v>
      </c>
      <c r="B526" s="13"/>
      <c r="C526" s="220" t="s">
        <v>240</v>
      </c>
      <c r="D526" s="220"/>
      <c r="E526" s="13" t="s">
        <v>25</v>
      </c>
      <c r="F526" s="225">
        <v>1</v>
      </c>
      <c r="G526" s="201">
        <v>0</v>
      </c>
      <c r="H526" s="202">
        <f>IF(F526="EP",0,F526*G526)</f>
        <v>0</v>
      </c>
    </row>
    <row r="527" spans="1:8" ht="13.15" customHeight="1" x14ac:dyDescent="0.2">
      <c r="A527" s="20"/>
      <c r="B527" s="13"/>
      <c r="C527" s="90" t="s">
        <v>267</v>
      </c>
      <c r="D527" s="16"/>
    </row>
    <row r="528" spans="1:8" ht="13.15" customHeight="1" x14ac:dyDescent="0.2">
      <c r="A528" s="10" t="s">
        <v>242</v>
      </c>
      <c r="B528" s="13"/>
      <c r="C528" s="220" t="s">
        <v>68</v>
      </c>
      <c r="D528" s="16"/>
      <c r="E528" s="13" t="s">
        <v>25</v>
      </c>
      <c r="F528" s="205">
        <v>0</v>
      </c>
      <c r="G528" s="201">
        <v>0</v>
      </c>
      <c r="H528" s="202">
        <f>IF(F528="EP",0,F528*G528)</f>
        <v>0</v>
      </c>
    </row>
    <row r="529" spans="1:8" ht="13.15" customHeight="1" x14ac:dyDescent="0.2">
      <c r="A529" s="10" t="s">
        <v>243</v>
      </c>
      <c r="B529" s="13"/>
      <c r="C529" s="220" t="s">
        <v>311</v>
      </c>
      <c r="D529" s="16"/>
      <c r="E529" s="13" t="s">
        <v>25</v>
      </c>
      <c r="F529" s="205">
        <v>0</v>
      </c>
      <c r="G529" s="201">
        <v>0</v>
      </c>
      <c r="H529" s="202">
        <f>IF(F529="EP",0,F529*G529)</f>
        <v>0</v>
      </c>
    </row>
    <row r="530" spans="1:8" ht="13.15" customHeight="1" x14ac:dyDescent="0.2">
      <c r="A530" s="10" t="s">
        <v>292</v>
      </c>
      <c r="B530" s="13"/>
      <c r="C530" s="231" t="s">
        <v>69</v>
      </c>
      <c r="D530" s="231"/>
      <c r="E530" s="232"/>
      <c r="F530" s="231"/>
      <c r="G530" s="231"/>
      <c r="H530" s="231"/>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182"/>
      <c r="D534" s="16"/>
      <c r="E534" s="48"/>
      <c r="F534" s="49"/>
      <c r="G534" s="68"/>
      <c r="H534" s="65"/>
    </row>
    <row r="535" spans="1:8" x14ac:dyDescent="0.2">
      <c r="A535" s="20"/>
      <c r="B535" s="13"/>
      <c r="C535" s="182"/>
      <c r="D535" s="16"/>
      <c r="E535" s="48"/>
      <c r="F535" s="49"/>
      <c r="G535" s="68"/>
      <c r="H535" s="65"/>
    </row>
    <row r="536" spans="1:8" ht="13.15" customHeight="1" x14ac:dyDescent="0.2">
      <c r="A536" s="26" t="s">
        <v>96</v>
      </c>
      <c r="B536" s="13"/>
      <c r="C536" s="182" t="s">
        <v>1</v>
      </c>
      <c r="D536" s="16"/>
      <c r="E536" s="21"/>
      <c r="F536" s="22"/>
      <c r="G536" s="63"/>
      <c r="H536" s="69"/>
    </row>
    <row r="537" spans="1:8" ht="13.15" customHeight="1" x14ac:dyDescent="0.2">
      <c r="A537" s="20" t="s">
        <v>245</v>
      </c>
      <c r="B537" s="13"/>
      <c r="C537" s="220" t="s">
        <v>70</v>
      </c>
      <c r="D537" s="16"/>
      <c r="E537" s="13" t="s">
        <v>25</v>
      </c>
      <c r="F537" s="225">
        <v>1</v>
      </c>
      <c r="G537" s="201">
        <v>0</v>
      </c>
      <c r="H537" s="202">
        <f>IF(F537="EP",0,F537*G537)</f>
        <v>0</v>
      </c>
    </row>
    <row r="538" spans="1:8" ht="13.15" customHeight="1" x14ac:dyDescent="0.2">
      <c r="A538" s="20" t="s">
        <v>246</v>
      </c>
      <c r="B538" s="13"/>
      <c r="C538" s="220" t="s">
        <v>71</v>
      </c>
      <c r="D538" s="16"/>
      <c r="E538" s="13" t="s">
        <v>25</v>
      </c>
      <c r="F538" s="225">
        <v>1</v>
      </c>
      <c r="G538" s="201">
        <v>0</v>
      </c>
      <c r="H538" s="202">
        <f>IF(F538="EP",0,F538*G538)</f>
        <v>0</v>
      </c>
    </row>
    <row r="539" spans="1:8" ht="13.15" customHeight="1" x14ac:dyDescent="0.2">
      <c r="A539" s="20" t="s">
        <v>247</v>
      </c>
      <c r="B539" s="13"/>
      <c r="C539" s="22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211" t="s">
        <v>717</v>
      </c>
      <c r="D542" s="16"/>
      <c r="E542" s="13" t="s">
        <v>426</v>
      </c>
      <c r="F542" s="73">
        <v>0</v>
      </c>
      <c r="G542" s="201">
        <v>0</v>
      </c>
      <c r="H542" s="202">
        <f>IF(F542="EP",0,F542*G542)</f>
        <v>0</v>
      </c>
    </row>
    <row r="543" spans="1:8" ht="13.15" customHeight="1" x14ac:dyDescent="0.2">
      <c r="A543" s="51" t="s">
        <v>479</v>
      </c>
      <c r="B543" s="13"/>
      <c r="C543" s="21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182"/>
      <c r="D546" s="16"/>
      <c r="E546" s="48"/>
      <c r="F546" s="49"/>
      <c r="G546" s="68"/>
      <c r="H546" s="65"/>
    </row>
    <row r="547" spans="1:8" ht="13.15" customHeight="1" x14ac:dyDescent="0.2">
      <c r="A547" s="26" t="s">
        <v>97</v>
      </c>
      <c r="B547" s="13"/>
      <c r="C547" s="182" t="s">
        <v>100</v>
      </c>
      <c r="D547" s="16"/>
      <c r="E547" s="21"/>
      <c r="F547" s="22"/>
      <c r="G547" s="63"/>
      <c r="H547" s="69"/>
    </row>
    <row r="548" spans="1:8" ht="13.15" customHeight="1" x14ac:dyDescent="0.2">
      <c r="A548" s="20" t="s">
        <v>392</v>
      </c>
      <c r="B548" s="13"/>
      <c r="C548" s="297" t="s">
        <v>271</v>
      </c>
      <c r="D548" s="297"/>
      <c r="E548" s="297"/>
      <c r="F548" s="297"/>
      <c r="G548" s="297"/>
      <c r="H548" s="297"/>
    </row>
    <row r="549" spans="1:8" ht="13.15" customHeight="1" x14ac:dyDescent="0.2">
      <c r="A549" s="20"/>
      <c r="B549" s="13"/>
      <c r="C549" s="90"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3">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3"/>
        <v>0</v>
      </c>
    </row>
    <row r="559" spans="1:8" ht="13.15" customHeight="1" x14ac:dyDescent="0.2">
      <c r="A559" s="26"/>
      <c r="B559" s="13"/>
      <c r="C559" s="138" t="s">
        <v>431</v>
      </c>
      <c r="D559" s="16"/>
      <c r="E559" s="224" t="s">
        <v>25</v>
      </c>
      <c r="F559" s="45">
        <v>1</v>
      </c>
      <c r="G559" s="201">
        <v>0</v>
      </c>
      <c r="H559" s="202">
        <f t="shared" si="23"/>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231" t="s">
        <v>284</v>
      </c>
      <c r="D561" s="231"/>
      <c r="E561" s="231"/>
      <c r="F561" s="231"/>
      <c r="G561" s="231"/>
      <c r="H561" s="231"/>
    </row>
    <row r="562" spans="1:8" ht="33" customHeight="1" x14ac:dyDescent="0.2">
      <c r="A562" s="20"/>
      <c r="B562" s="13"/>
      <c r="C562" s="419" t="s">
        <v>716</v>
      </c>
      <c r="D562" s="420"/>
      <c r="E562" s="420"/>
      <c r="F562" s="420"/>
      <c r="G562" s="420"/>
      <c r="H562" s="421"/>
    </row>
    <row r="563" spans="1:8" ht="22.9" customHeight="1" x14ac:dyDescent="0.2">
      <c r="A563" s="51" t="s">
        <v>718</v>
      </c>
      <c r="B563" s="13"/>
      <c r="C563" s="90"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1" si="24">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90" t="s">
        <v>408</v>
      </c>
      <c r="D566" s="16"/>
      <c r="E566" s="327" t="s">
        <v>551</v>
      </c>
      <c r="F566" s="201"/>
      <c r="G566" s="196">
        <v>0</v>
      </c>
      <c r="H566" s="197">
        <f t="shared" si="24"/>
        <v>0</v>
      </c>
    </row>
    <row r="567" spans="1:8" ht="13.15" customHeight="1" x14ac:dyDescent="0.2">
      <c r="A567" s="51"/>
      <c r="B567" s="13"/>
      <c r="C567" s="138" t="s">
        <v>431</v>
      </c>
      <c r="D567" s="16"/>
      <c r="E567" s="224" t="s">
        <v>25</v>
      </c>
      <c r="F567" s="45">
        <v>1</v>
      </c>
      <c r="G567" s="198">
        <v>0</v>
      </c>
      <c r="H567" s="197">
        <f t="shared" si="24"/>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90" t="s">
        <v>430</v>
      </c>
      <c r="D569" s="16"/>
      <c r="E569" s="327" t="s">
        <v>551</v>
      </c>
      <c r="F569" s="201"/>
      <c r="G569" s="196">
        <v>0</v>
      </c>
      <c r="H569" s="197">
        <f t="shared" si="24"/>
        <v>0</v>
      </c>
    </row>
    <row r="570" spans="1:8" ht="13.15" customHeight="1" x14ac:dyDescent="0.2">
      <c r="A570" s="51"/>
      <c r="B570" s="13"/>
      <c r="C570" s="138" t="s">
        <v>431</v>
      </c>
      <c r="D570" s="16"/>
      <c r="E570" s="224" t="s">
        <v>25</v>
      </c>
      <c r="F570" s="45">
        <v>1</v>
      </c>
      <c r="G570" s="198">
        <v>0</v>
      </c>
      <c r="H570" s="197">
        <f t="shared" si="24"/>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90" t="s">
        <v>409</v>
      </c>
      <c r="D572" s="16"/>
      <c r="E572" s="327" t="s">
        <v>551</v>
      </c>
      <c r="F572" s="201"/>
      <c r="G572" s="196">
        <v>0</v>
      </c>
      <c r="H572" s="197">
        <f t="shared" si="24"/>
        <v>0</v>
      </c>
    </row>
    <row r="573" spans="1:8" ht="13.15" customHeight="1" x14ac:dyDescent="0.2">
      <c r="A573" s="51"/>
      <c r="B573" s="13"/>
      <c r="C573" s="138" t="s">
        <v>431</v>
      </c>
      <c r="D573" s="16"/>
      <c r="E573" s="224" t="s">
        <v>25</v>
      </c>
      <c r="F573" s="45">
        <v>1</v>
      </c>
      <c r="G573" s="198">
        <v>0</v>
      </c>
      <c r="H573" s="197">
        <f t="shared" si="24"/>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90" t="s">
        <v>410</v>
      </c>
      <c r="D575" s="16"/>
      <c r="E575" s="327" t="s">
        <v>551</v>
      </c>
      <c r="F575" s="201"/>
      <c r="G575" s="196">
        <v>0</v>
      </c>
      <c r="H575" s="197">
        <f t="shared" si="24"/>
        <v>0</v>
      </c>
    </row>
    <row r="576" spans="1:8" ht="13.15" customHeight="1" x14ac:dyDescent="0.2">
      <c r="A576" s="51"/>
      <c r="B576" s="13"/>
      <c r="C576" s="138" t="s">
        <v>431</v>
      </c>
      <c r="D576" s="16"/>
      <c r="E576" s="224" t="s">
        <v>25</v>
      </c>
      <c r="F576" s="45">
        <v>1</v>
      </c>
      <c r="G576" s="198">
        <v>0</v>
      </c>
      <c r="H576" s="197">
        <f t="shared" ref="H576" si="25">IF(F576="EP",0,F576*G576)</f>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90" t="s">
        <v>411</v>
      </c>
      <c r="D578" s="16"/>
      <c r="E578" s="327" t="s">
        <v>551</v>
      </c>
      <c r="F578" s="201"/>
      <c r="G578" s="196">
        <v>0</v>
      </c>
      <c r="H578" s="197">
        <f t="shared" si="24"/>
        <v>0</v>
      </c>
    </row>
    <row r="579" spans="1:8" ht="13.15" customHeight="1" x14ac:dyDescent="0.2">
      <c r="A579" s="51"/>
      <c r="B579" s="13"/>
      <c r="C579" s="138" t="s">
        <v>431</v>
      </c>
      <c r="D579" s="16"/>
      <c r="E579" s="224" t="s">
        <v>25</v>
      </c>
      <c r="F579" s="45">
        <v>1</v>
      </c>
      <c r="G579" s="198">
        <v>0</v>
      </c>
      <c r="H579" s="197">
        <f t="shared" ref="H579" si="26">IF(F579="EP",0,F579*G579)</f>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90" t="s">
        <v>412</v>
      </c>
      <c r="D581" s="16"/>
      <c r="E581" s="327" t="s">
        <v>551</v>
      </c>
      <c r="F581" s="201"/>
      <c r="G581" s="196">
        <v>0</v>
      </c>
      <c r="H581" s="197">
        <f t="shared" si="24"/>
        <v>0</v>
      </c>
    </row>
    <row r="582" spans="1:8" ht="13.15" customHeight="1" x14ac:dyDescent="0.2">
      <c r="A582" s="51"/>
      <c r="B582" s="13"/>
      <c r="C582" s="138" t="s">
        <v>431</v>
      </c>
      <c r="D582" s="16"/>
      <c r="E582" s="224" t="s">
        <v>25</v>
      </c>
      <c r="F582" s="45">
        <v>1</v>
      </c>
      <c r="G582" s="198">
        <v>0</v>
      </c>
      <c r="H582" s="197">
        <f t="shared" ref="H582" si="27">IF(F582="EP",0,F582*G582)</f>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21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182"/>
      <c r="D586" s="217"/>
      <c r="E586" s="48"/>
      <c r="F586" s="49"/>
      <c r="G586" s="50"/>
      <c r="H586" s="92"/>
    </row>
    <row r="587" spans="1:8" ht="13.15" customHeight="1" x14ac:dyDescent="0.2">
      <c r="A587" s="20"/>
      <c r="B587" s="50"/>
      <c r="C587" s="182"/>
      <c r="D587" s="217"/>
      <c r="E587" s="48"/>
      <c r="F587" s="49"/>
      <c r="G587" s="50"/>
      <c r="H587" s="217"/>
    </row>
    <row r="588" spans="1:8" ht="13.15" customHeight="1" x14ac:dyDescent="0.2">
      <c r="A588" s="20" t="s">
        <v>99</v>
      </c>
      <c r="B588" s="23"/>
      <c r="C588" s="296" t="s">
        <v>73</v>
      </c>
      <c r="D588" s="296"/>
      <c r="E588" s="296"/>
      <c r="F588" s="296"/>
      <c r="G588" s="296"/>
      <c r="H588" s="296"/>
    </row>
    <row r="589" spans="1:8" ht="13.15" customHeight="1" x14ac:dyDescent="0.2">
      <c r="A589" s="20"/>
      <c r="B589" s="23"/>
      <c r="C589" s="77"/>
      <c r="D589" s="215"/>
      <c r="E589" s="21"/>
      <c r="F589" s="22"/>
      <c r="G589" s="23"/>
      <c r="H589" s="217"/>
    </row>
    <row r="590" spans="1:8" ht="13.15" customHeight="1" x14ac:dyDescent="0.2">
      <c r="A590" s="20" t="s">
        <v>413</v>
      </c>
      <c r="B590" s="23"/>
      <c r="C590" s="182" t="s">
        <v>432</v>
      </c>
      <c r="D590" s="217"/>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215"/>
      <c r="E592" s="21"/>
      <c r="F592" s="22"/>
      <c r="G592" s="23"/>
      <c r="H592" s="217"/>
    </row>
    <row r="593" spans="1:8" x14ac:dyDescent="0.2">
      <c r="A593" s="20"/>
      <c r="B593" s="23"/>
      <c r="C593" s="77"/>
      <c r="D593" s="215"/>
      <c r="E593" s="21"/>
      <c r="F593" s="22"/>
      <c r="G593" s="23"/>
      <c r="H593" s="217"/>
    </row>
    <row r="594" spans="1:8" x14ac:dyDescent="0.2">
      <c r="A594" s="20" t="s">
        <v>414</v>
      </c>
      <c r="B594" s="23"/>
      <c r="C594" s="182" t="s">
        <v>250</v>
      </c>
      <c r="D594" s="217"/>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215"/>
      <c r="E596" s="21"/>
      <c r="F596" s="22"/>
      <c r="G596" s="23"/>
      <c r="H596" s="217"/>
    </row>
    <row r="597" spans="1:8" x14ac:dyDescent="0.2">
      <c r="A597" s="20"/>
      <c r="B597" s="23"/>
      <c r="C597" s="77"/>
      <c r="D597" s="215"/>
      <c r="E597" s="21"/>
      <c r="F597" s="22"/>
      <c r="G597" s="23"/>
      <c r="H597" s="217"/>
    </row>
    <row r="598" spans="1:8" x14ac:dyDescent="0.2">
      <c r="A598" s="20" t="s">
        <v>415</v>
      </c>
      <c r="B598" s="23"/>
      <c r="C598" s="182" t="s">
        <v>483</v>
      </c>
      <c r="D598" s="217"/>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215"/>
      <c r="E600" s="21"/>
      <c r="F600" s="22"/>
      <c r="G600" s="23"/>
      <c r="H600" s="217"/>
    </row>
    <row r="601" spans="1:8" x14ac:dyDescent="0.2">
      <c r="A601" s="20"/>
      <c r="B601" s="23"/>
      <c r="C601" s="77"/>
      <c r="D601" s="215"/>
      <c r="E601" s="21"/>
      <c r="F601" s="22"/>
      <c r="G601" s="23"/>
      <c r="H601" s="217"/>
    </row>
    <row r="602" spans="1:8" x14ac:dyDescent="0.2">
      <c r="A602" s="20" t="s">
        <v>58</v>
      </c>
      <c r="B602" s="23"/>
      <c r="C602" s="182" t="s">
        <v>101</v>
      </c>
    </row>
    <row r="604" spans="1:8" x14ac:dyDescent="0.2">
      <c r="A604" s="31" t="s">
        <v>59</v>
      </c>
      <c r="C604" s="210" t="s">
        <v>382</v>
      </c>
      <c r="D604" s="210"/>
    </row>
    <row r="605" spans="1:8" x14ac:dyDescent="0.2">
      <c r="A605" s="31" t="s">
        <v>60</v>
      </c>
      <c r="C605" s="210" t="s">
        <v>383</v>
      </c>
      <c r="D605" s="210"/>
    </row>
    <row r="606" spans="1:8" x14ac:dyDescent="0.2">
      <c r="A606" s="31" t="s">
        <v>61</v>
      </c>
      <c r="C606" s="210" t="s">
        <v>384</v>
      </c>
      <c r="D606" s="210"/>
    </row>
    <row r="607" spans="1:8" x14ac:dyDescent="0.2">
      <c r="A607" s="31" t="s">
        <v>62</v>
      </c>
      <c r="C607" s="210" t="s">
        <v>385</v>
      </c>
      <c r="D607" s="210"/>
    </row>
    <row r="608" spans="1:8" x14ac:dyDescent="0.2">
      <c r="A608" s="31" t="s">
        <v>63</v>
      </c>
      <c r="C608" s="210" t="s">
        <v>335</v>
      </c>
      <c r="D608" s="210"/>
    </row>
    <row r="609" spans="1:4" x14ac:dyDescent="0.2">
      <c r="A609" s="31" t="s">
        <v>64</v>
      </c>
      <c r="C609" s="210" t="s">
        <v>492</v>
      </c>
      <c r="D609" s="210"/>
    </row>
  </sheetData>
  <mergeCells count="45">
    <mergeCell ref="C17:D17"/>
    <mergeCell ref="C41:H42"/>
    <mergeCell ref="C63:H63"/>
    <mergeCell ref="C5:I5"/>
    <mergeCell ref="C67:F67"/>
    <mergeCell ref="C59:H59"/>
    <mergeCell ref="C58:H58"/>
    <mergeCell ref="F11:G11"/>
    <mergeCell ref="F12:G12"/>
    <mergeCell ref="F13:G13"/>
    <mergeCell ref="F17:G17"/>
    <mergeCell ref="F27:G27"/>
    <mergeCell ref="F26:G26"/>
    <mergeCell ref="F24:G24"/>
    <mergeCell ref="F23:G23"/>
    <mergeCell ref="F10:G10"/>
    <mergeCell ref="H75:I75"/>
    <mergeCell ref="C70:F70"/>
    <mergeCell ref="F29:G29"/>
    <mergeCell ref="C45:H45"/>
    <mergeCell ref="C60:H60"/>
    <mergeCell ref="C57:H57"/>
    <mergeCell ref="C43:H44"/>
    <mergeCell ref="C69:F69"/>
    <mergeCell ref="C68:F68"/>
    <mergeCell ref="F31:G31"/>
    <mergeCell ref="F18:G18"/>
    <mergeCell ref="F19:G19"/>
    <mergeCell ref="F21:G21"/>
    <mergeCell ref="F22:G22"/>
    <mergeCell ref="F25:G25"/>
    <mergeCell ref="C591:H591"/>
    <mergeCell ref="C595:H595"/>
    <mergeCell ref="C599:H599"/>
    <mergeCell ref="E115:F115"/>
    <mergeCell ref="C141:H141"/>
    <mergeCell ref="F127:H127"/>
    <mergeCell ref="F128:H128"/>
    <mergeCell ref="F137:H137"/>
    <mergeCell ref="F136:H136"/>
    <mergeCell ref="C550:H550"/>
    <mergeCell ref="C551:H551"/>
    <mergeCell ref="C562:H562"/>
    <mergeCell ref="C216:G216"/>
    <mergeCell ref="C118:H118"/>
  </mergeCells>
  <phoneticPr fontId="0" type="noConversion"/>
  <conditionalFormatting sqref="C170">
    <cfRule type="expression" dxfId="89" priority="12">
      <formula>$C$168="Spezial"</formula>
    </cfRule>
  </conditionalFormatting>
  <conditionalFormatting sqref="C182">
    <cfRule type="expression" dxfId="88" priority="1">
      <formula>$C$181="PV LSA (Ingenieur)"</formula>
    </cfRule>
  </conditionalFormatting>
  <conditionalFormatting sqref="E179:F179 C186">
    <cfRule type="expression" dxfId="87" priority="13">
      <formula>$C$181="PV LSA (Ingenieur)"</formula>
    </cfRule>
  </conditionalFormatting>
  <conditionalFormatting sqref="F187">
    <cfRule type="expression" dxfId="86" priority="11">
      <formula>$C$181="PV LSA (Ingenieur)"</formula>
    </cfRule>
  </conditionalFormatting>
  <conditionalFormatting sqref="I78:I84">
    <cfRule type="containsText" dxfId="85" priority="4" operator="containsText" text="Achtung, Beitragsunterschied zwischen UNT &amp; Kontrollstelle!">
      <formula>NOT(ISERROR(SEARCH("Achtung, Beitragsunterschied zwischen UNT &amp; Kontrollstelle!",I78)))</formula>
    </cfRule>
  </conditionalFormatting>
  <conditionalFormatting sqref="I95">
    <cfRule type="containsText" dxfId="84"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FF560B8C-2DEF-4183-835F-D842F4CEDAD8}"/>
    <hyperlink ref="C45:H45" r:id="rId2" display="Link ATS (PDF-Download)" xr:uid="{5395C0C8-D3B4-4E65-9A6D-C774941B2338}"/>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ignoredErrors>
    <ignoredError sqref="A610:H618 H161 C177:G177 C186:G186 D187:E187 C180:G180 D178:D179 D175:D176 H176:H178 H185:H186 C192:E192 G187:H187 G175:G176 G179:H179 D181:G181 G192:H192 H76:H77 H88 H86 H183 D188:H189 H94 H90:H92 H180:H181 B526:D529 G197:H197 D197 H226 H198:H200 D196:H196 G245:H245 D245:E245 D444:H444 A444:B444 D445 D219:H219 B468:H468 D463:H463 B463 D222:H223 D211:G211 F581:H581 F578:H578 F575:H575 F572:H572 F569:H569 F566:H566 F563:H563 A585:G585 A586:H587 B581:D581 B578:D578 B575:D575 B572:D572 B569:D570 B566:D567 B563:D564 G542:G543 F558:H558 F555:H555 F552:H552 D539:H540 G511 D498:E502 G498:H505 B498:B502 B503:E503 B504:D505 B506:H506 G490:H495 B490:D495 D481:H481 D479:E479 B489:H489 B464:H464 B470:H470 D451:D452 G459:H459 B459:E459 G449:H457 B455:E455 B448:H448 B445 A440:G440 D394:E395 A441:H443 D447:H447 A447:B447 D433:H434 A423:H430 G431:H432 B431:E432 G416:H416 G411:H411 A414:H415 A416:E416 D397:H397 B411:E411 A412:H412 G398:H398 G393:H395 B396:H396 G390:H390 G388:H388 G386:H386 G383:H384 G380:H381 G377:H378 B398:E398 A399:H403 B394:B395 A397:B397 B393:E393 B383:E384 B385:H385 B386:E386 B387:H387 B388:E388 B389:H389 B390:E390 B391:H392 B382:H382 B380:E381 B377:E378 G373:H375 B373:E375 A376:H376 G369:H371 B369:E371 A372:H372 G365:H367 B365:E367 A368:H368 G357:H363 B361:E363 A364:H364 A360:E360 B357:E359 G353:H355 B353:E355 G349:H351 A356:H356 A352:H352 B349:E351 G345:H347 B345:E347 A348:H348 G341:H343 B341:E343 A344:H344 G337:H339 B337:E339 B340:H340 G333:H335 B333:E335 G329:H331 B329:E331 B336:H336 B332:H332 B328:H328 D324:H325 A326:H327 B324 A325:B325 A321:G321 A322:H323 A317:H320 D293:E293 D307:E307 B316:H316 B312:H313 A314:H315 D298:E298 G309:H309 B309:E309 G304:H307 B307 B304:E306 G297:H301 B297:E297 B302:H303 G295:H295 G290:H293 D291:E291 D283:E283 B290:E290 B291 B292:E292 B293 B295:E295 B296:H296 G287:H287 B287:E287 G282:H285 B288:H289 G277:H279 D279:E279 C277:E278 C280:H281 G271:H271 C271:E271 C272:H276 D269:H270 G265:H267 C265:E266 D267:E267 G260:H260 G257:H257 C268:H268 D260:E260 C262:H264 C258:H259 G247:H254 D254:E254 C247:E253 C255:H255 G233:G234 H228:H229 G224:H225 C217:H217 C215:H216 G206:G209 C204:E209 G202:H205 C202:D203 A591:B591 B558:D558 B552 B525:H525 B536:H536 B544:H548 D549:H549 B549 B550:H550 D542:E542 B539:B540 D520 D511:E511 B511 B512:H512 D477:H478 B477:B479 D461:H461 B461 D456:E456 B456:B457 D454:E454 B454 D435 B435 A438:H438 A433:B434 D422:H422 A422:B422 D417:H417 A417:B417 A418:H421 D413:H413 A413:B413 D404:H404 A404:B404 A405:H410 D310:H310 B310 A311:H311 D256:H256 C257:E257 C244:H244 D234 D224:D225 H206:H212 D212:E212 D214:H214 C210:G210 G212 C201:H201 H232:H234 C233:E233 D231:H231 D232 D466:H466 B466 B513:G513 B514:H515 A533:G533 A534:H535 B542 B543:E543 D555 B555 B561:H561 D552:D553 A584:H584 G573:H573 A573:D573 G570:H570 G567:H567 G564:H564 G559:H559 A559:D559 G556:H556 A556:D556 G553:H553 A553:B553 F537:G538 B538:D538 D537 G531 A531:D531 A532:H532 G528:G529 B530:H530 G522:G524 B522:D524 G516:G520 B520 B521:H521 B516:D519 G479:H479 B481 H471 B471:E471 B472:H476 G465:H465 B465:E465 D457 B458:H458 B453:E453 B451:B452 B449:E450 A379:H379 B299:E301 B284:E285 C282:E282 B298 G509:H509 B509:D509 B510:G510 G507:H507 B507:D507 B508:H508 B496:H496 G483:H488 B483:D488 B588:H590 A592:H593 B283 A195:H195 A286:H286 A283 C283 D595:H595 C591:H591 A588:A589 A490:A495 A483:A488 E483:F488 B497:H497 A509 A507 E507:F507 A511 H510 E509:F509 A308:H308 A298 C298 A282:B282 F282 A284:A285 F284:F285 A299:A301 F299:F301 A455 A449:A450 F449:F450 A451:A452 C451:C452 A453 F453 B460:H460 A457 E457:F457 B467:H467 F465 F471:G471 A482:H482 C481 B480:H480 E516:F519 C520 H516:H519 H520 E522:F524 H522:H524 E531:F531 H528:H529 H533 H531 B541:H541 B537:C537 E537 E538 H537 H538 A554:B554 C553 A557:B557 E556:F556 A560:B560 E559:F559 B565 B568 B571 A574:H574 E573:F573 H585 A552 E552 E553:F553 B562:H562 A555 C555 E555 F543 C542 A536 A515 H513 C466 A232:C232 E232:G232 A231:C231 A233:B233 F233 A234:C234 A204:B205 B201 A213:H213 A212:C212 A211:C211 A210:B210 A220:H221 A214:C214 F212 A206:B209 A227:H227 A224:C224 E224:F225 E234:F234 A246:H246 A244:B244 A261:H261 B257 F257 B256:C256 A312:A313 C310 A411 C404 C413 C417 C422 A435 A439:H439 A454 C454 F454 A456 C456 C457 F456 B462:H462 C461 C477:C478 C479 C511 F511 E520:F520 C539:C540 F542 A551:H551 C549 C552 A558 E558 A202:B203 E202:E203 F204:F205 F206:F209 A215:B216 A217:B217 B230:H230 A228:G229 B255 A254:C254 A247:B253 F247:F253 F254 A259:B259 A265:B266 A262:B264 A260:C260 F260 B271 B268 A267:C267 F267 F265:F266 B269:C270 B279:C279 B272:B276 F271 A281:B281 B277:B278 F277:F278 F279 A287 F287 A297 F295 A294:H294 C293 F292 C291 F290 F283 F291 F297 A304:A306 F304:F306 A307 C307 A309 F309 F298 H321 A316 F307 F293 A324 A329:A331 C325 C324 A333:A335 A337:A339 F329:F331 F333:F335 A341:A343 F337:F339 A345:A347 F341:F343 A353:A355 F345:F347 A349:A351 F349:F351 A361:A363 F353:F355 A357:A359 F357:F359 F360 A365:A367 F361:F363 A369:A371 F365:F367 A373:A375 F369:F371 A377:A378 F373:F375 F377:F378 A380:A381 F380:F381 F390 F388 F386 F383:F384 F393 A398 C397 C394:C395 F398 F411 F416 A431:A432 F431:F432 F394:F395 H440 A445 F455 F459 E451:F452 F479 E490:F495 A504:A505 E504:F505 F503 A498:A502 C498:C502 F498:F502 H511 H543 H542 E564:F564 E563 E566 E567:F567 E569 E570:F570 A572 E572 A576:H576 A575 E575 A579:H579 A578 E578 A582:H582 A581 E581 A222:C223 C463 B469:H469 A219:B219 A245:C245 F245 B197:C197 B196:C196 A198:G198 A226:G226 E197:F197 E526:H527 E528:F529 D599:H599 C598 B258 B280 A200:G200 B199:G199 D218:G218 A218:B218 A225:B225 D554:H554 D557:H557 D560:H560 D565:H565 D568:H568 D571:H571 A577:B577 D577:H577 A580:B580 D580:H580 A583:B583 D583:H583" unlockedFormula="1"/>
    <ignoredError sqref="A602 F202:F203" numberStoredAsText="1" unlockedFormula="1"/>
    <ignoredError sqref="A608:A609 A603:A607 A590" twoDigitTextYear="1" numberStoredAsText="1" unlockedFormula="1"/>
    <ignoredError sqref="B608:H608 B609 D609:H609 A564 A567 A570 A561 A458 A472:A476 A466 A461 A477:A479 A470 A464 A463 A468 C239:H239 G237:H238 C241:H242 C240:G240 D235:H236 D243:H243 C237:E238 A538 A544:A546 A539:A540 A550 A549 A548 A526 A525 A530 A527:A529 A517:A519 A521 A520 A522:A523 A481 A448 A496 A508 A510 A516 A514 A513 A512 A489 A506 A503 A392 A391 A389 A387 A385 A396 A332 A336 A340 A328 A302 A310 A288:A289 A296 A303 A599:C599 A595:C595 A596:H597 D598:H598 A598:B598 A600:H601 B602:H607 A594:H594 A571 A568:A569 A565:A566 A562:A563 A469 A465 A471 A462 A467 A480 A459:A460 A230 F237:F238 A241:B242 A243:C243 A237:B238 A239:B239 A240:B240 A235:C236 A547 A541:A543 A537 A524 A201 A199 A196:A197 A497 A386 A388 A390 A393:A395 A382:A384 A268:A280 A290:A293 A295 A255:A258" twoDigitTextYear="1" unlockedFormula="1"/>
    <ignoredError sqref="F158:F159 A144:A145" numberStoredAsText="1"/>
    <ignoredError sqref="A146" twoDigitTextYear="1" numberStoredAsText="1"/>
    <ignoredError sqref="A177 A41:A65 A188:A192 I239:XFD239 I237:XFD238 I241:XFD242 I240:XFD240 I235:XFD236 I243:XFD243" twoDigitTextYear="1"/>
  </ignoredErrors>
  <drawing r:id="rId4"/>
  <legacyDrawing r:id="rId5"/>
  <legacyDrawingHF r:id="rId6"/>
  <oleObjects>
    <mc:AlternateContent xmlns:mc="http://schemas.openxmlformats.org/markup-compatibility/2006">
      <mc:Choice Requires="x14">
        <oleObject progId="MSDraw" shapeId="1119"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1119" r:id="rId7"/>
      </mc:Fallback>
    </mc:AlternateContent>
    <mc:AlternateContent xmlns:mc="http://schemas.openxmlformats.org/markup-compatibility/2006">
      <mc:Choice Requires="x14">
        <oleObject progId="MSDraw" shapeId="1120"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1120" r:id="rId9"/>
      </mc:Fallback>
    </mc:AlternateContent>
    <mc:AlternateContent xmlns:mc="http://schemas.openxmlformats.org/markup-compatibility/2006">
      <mc:Choice Requires="x14">
        <oleObject progId="MSDraw" shapeId="1121"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1121" r:id="rId11"/>
      </mc:Fallback>
    </mc:AlternateContent>
    <mc:AlternateContent xmlns:mc="http://schemas.openxmlformats.org/markup-compatibility/2006">
      <mc:Choice Requires="x14">
        <oleObject progId="Word.Picture.8" shapeId="1122" r:id="rId13">
          <objectPr defaultSize="0" autoPict="0" r:id="rId14">
            <anchor moveWithCells="1">
              <from>
                <xdr:col>2</xdr:col>
                <xdr:colOff>1276350</xdr:colOff>
                <xdr:row>356</xdr:row>
                <xdr:rowOff>152400</xdr:rowOff>
              </from>
              <to>
                <xdr:col>2</xdr:col>
                <xdr:colOff>1857375</xdr:colOff>
                <xdr:row>358</xdr:row>
                <xdr:rowOff>219075</xdr:rowOff>
              </to>
            </anchor>
          </objectPr>
        </oleObject>
      </mc:Choice>
      <mc:Fallback>
        <oleObject progId="Word.Picture.8" shapeId="1122" r:id="rId13"/>
      </mc:Fallback>
    </mc:AlternateContent>
    <mc:AlternateContent xmlns:mc="http://schemas.openxmlformats.org/markup-compatibility/2006">
      <mc:Choice Requires="x14">
        <oleObject progId="MSDraw" shapeId="1123"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1123" r:id="rId15"/>
      </mc:Fallback>
    </mc:AlternateContent>
    <mc:AlternateContent xmlns:mc="http://schemas.openxmlformats.org/markup-compatibility/2006">
      <mc:Choice Requires="x14">
        <oleObject progId="MSDraw" shapeId="1124"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1124" r:id="rId17"/>
      </mc:Fallback>
    </mc:AlternateContent>
    <mc:AlternateContent xmlns:mc="http://schemas.openxmlformats.org/markup-compatibility/2006">
      <mc:Choice Requires="x14">
        <oleObject progId="MSDraw" shapeId="1125"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1125" r:id="rId19"/>
      </mc:Fallback>
    </mc:AlternateContent>
    <mc:AlternateContent xmlns:mc="http://schemas.openxmlformats.org/markup-compatibility/2006">
      <mc:Choice Requires="x14">
        <oleObject progId="MSDraw" shapeId="1126"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1126" r:id="rId21"/>
      </mc:Fallback>
    </mc:AlternateContent>
    <mc:AlternateContent xmlns:mc="http://schemas.openxmlformats.org/markup-compatibility/2006">
      <mc:Choice Requires="x14">
        <oleObject progId="MSDraw" shapeId="1127"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1127" r:id="rId23"/>
      </mc:Fallback>
    </mc:AlternateContent>
    <mc:AlternateContent xmlns:mc="http://schemas.openxmlformats.org/markup-compatibility/2006">
      <mc:Choice Requires="x14">
        <oleObject progId="MSDraw" shapeId="1128"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1128" r:id="rId25"/>
      </mc:Fallback>
    </mc:AlternateContent>
    <mc:AlternateContent xmlns:mc="http://schemas.openxmlformats.org/markup-compatibility/2006">
      <mc:Choice Requires="x14">
        <oleObject progId="MSDraw" shapeId="1129"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1129" r:id="rId26"/>
      </mc:Fallback>
    </mc:AlternateContent>
    <mc:AlternateContent xmlns:mc="http://schemas.openxmlformats.org/markup-compatibility/2006">
      <mc:Choice Requires="x14">
        <oleObject progId="MSDraw" shapeId="1130"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1130" r:id="rId28"/>
      </mc:Fallback>
    </mc:AlternateContent>
    <mc:AlternateContent xmlns:mc="http://schemas.openxmlformats.org/markup-compatibility/2006">
      <mc:Choice Requires="x14">
        <oleObject progId="MSDraw" shapeId="1131"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1131" r:id="rId30"/>
      </mc:Fallback>
    </mc:AlternateContent>
    <mc:AlternateContent xmlns:mc="http://schemas.openxmlformats.org/markup-compatibility/2006">
      <mc:Choice Requires="x14">
        <oleObject progId="MSDraw" shapeId="1132"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1132" r:id="rId32"/>
      </mc:Fallback>
    </mc:AlternateContent>
    <mc:AlternateContent xmlns:mc="http://schemas.openxmlformats.org/markup-compatibility/2006">
      <mc:Choice Requires="x14">
        <oleObject progId="MSDraw" shapeId="1133"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1133"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Grunddaten!$E$2:$E$4</xm:f>
          </x14:formula1>
          <xm:sqref>C183</xm:sqref>
        </x14:dataValidation>
        <x14:dataValidation type="list" allowBlank="1" showInputMessage="1" showErrorMessage="1" xr:uid="{00000000-0002-0000-0000-000000000000}">
          <x14:formula1>
            <xm:f>Grunddaten!$C$2:$C$7</xm:f>
          </x14:formula1>
          <xm:sqref>C165</xm:sqref>
        </x14:dataValidation>
        <x14:dataValidation type="list" allowBlank="1" showInputMessage="1" showErrorMessage="1" xr:uid="{00000000-0002-0000-0000-000001000000}">
          <x14:formula1>
            <xm:f>Grunddaten!$D$2:$D$6</xm:f>
          </x14:formula1>
          <xm:sqref>C181</xm:sqref>
        </x14:dataValidation>
        <x14:dataValidation type="list" allowBlank="1" showInputMessage="1" showErrorMessage="1" xr:uid="{FB451FCD-31C6-4B91-A95F-3226AE638BF1}">
          <x14:formula1>
            <xm:f>Grunddaten!$B$2:$B$7</xm:f>
          </x14:formula1>
          <xm:sqref>C167</xm:sqref>
        </x14:dataValidation>
        <x14:dataValidation type="list" allowBlank="1" showInputMessage="1" showErrorMessage="1" xr:uid="{9C838EF7-9D77-4855-8AC9-E458976E5B51}">
          <x14:formula1>
            <xm:f>Grunddaten!$F$2:$F$4</xm:f>
          </x14:formula1>
          <xm:sqref>C151</xm:sqref>
        </x14:dataValidation>
        <x14:dataValidation type="list" allowBlank="1" showInputMessage="1" showErrorMessage="1" xr:uid="{966F045E-9EA2-408E-9F78-1615FFD4327A}">
          <x14:formula1>
            <xm:f>Grunddaten!$G$2:$G$10</xm:f>
          </x14:formula1>
          <xm:sqref>C191</xm:sqref>
        </x14:dataValidation>
        <x14:dataValidation type="list" allowBlank="1" showInputMessage="1" showErrorMessage="1" xr:uid="{DE58F416-340C-4138-8CE7-4E3EC09594E3}">
          <x14:formula1>
            <xm:f>Grunddaten!$H$2:$H$5</xm:f>
          </x14:formula1>
          <xm:sqref>C173</xm:sqref>
        </x14:dataValidation>
        <x14:dataValidation type="list" allowBlank="1" showInputMessage="1" showErrorMessage="1" xr:uid="{4483A7B1-2EB0-453A-9F72-80AAFFD2C07F}">
          <x14:formula1>
            <xm:f>Grunddaten!$K$3:$K$6</xm:f>
          </x14:formula1>
          <xm:sqref>C194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F69FC-463B-4B7B-89EE-E3A4DE39194B}">
  <sheetPr>
    <tabColor theme="0" tint="-4.9989318521683403E-2"/>
    <pageSetUpPr fitToPage="1"/>
  </sheetPr>
  <dimension ref="A1:AC609"/>
  <sheetViews>
    <sheetView topLeftCell="A141" zoomScaleNormal="100" zoomScaleSheetLayoutView="103" zoomScalePageLayoutView="55" workbookViewId="0">
      <selection activeCell="G146" sqref="G146"/>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202.5" x14ac:dyDescent="0.2">
      <c r="A154" s="26"/>
      <c r="B154" s="13"/>
      <c r="C154" s="56" t="s">
        <v>744</v>
      </c>
      <c r="D154" s="41"/>
      <c r="E154" s="21"/>
      <c r="F154" s="22"/>
      <c r="G154" s="63"/>
      <c r="H154" s="276"/>
      <c r="I154" s="276"/>
      <c r="J154" s="276"/>
    </row>
    <row r="155" spans="1:10" s="379" customFormat="1" ht="45" x14ac:dyDescent="0.2">
      <c r="A155" s="26"/>
      <c r="B155" s="21"/>
      <c r="C155" s="77" t="s">
        <v>513</v>
      </c>
      <c r="D155" s="41"/>
      <c r="E155" s="21"/>
      <c r="F155" s="22"/>
      <c r="G155" s="97"/>
      <c r="H155" s="43"/>
      <c r="I155" s="43"/>
      <c r="J155" s="43"/>
    </row>
    <row r="156" spans="1:10" ht="33.75"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90"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22.5"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112.5"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90"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46.25"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90"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101.25"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6.25"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75"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6.25"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2.5" x14ac:dyDescent="0.2">
      <c r="A479" s="20"/>
      <c r="B479" s="13"/>
      <c r="C479" s="371" t="s">
        <v>778</v>
      </c>
      <c r="D479" s="16"/>
      <c r="E479" s="13" t="s">
        <v>426</v>
      </c>
      <c r="F479" s="254">
        <v>1</v>
      </c>
      <c r="G479" s="201">
        <v>0</v>
      </c>
      <c r="H479" s="203">
        <f>IF(F480="EP",0,F480*G479)</f>
        <v>0</v>
      </c>
    </row>
    <row r="480" spans="1:8" ht="123.75"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83" priority="5">
      <formula>$C$168="Spezial"</formula>
    </cfRule>
  </conditionalFormatting>
  <conditionalFormatting sqref="C182">
    <cfRule type="expression" dxfId="82" priority="1">
      <formula>$C$181="PV LSA (Ingenieur)"</formula>
    </cfRule>
  </conditionalFormatting>
  <conditionalFormatting sqref="E179:F179 C186">
    <cfRule type="expression" dxfId="81" priority="6">
      <formula>$C$181="PV LSA (Ingenieur)"</formula>
    </cfRule>
  </conditionalFormatting>
  <conditionalFormatting sqref="F187">
    <cfRule type="expression" dxfId="80" priority="4">
      <formula>$C$181="PV LSA (Ingenieur)"</formula>
    </cfRule>
  </conditionalFormatting>
  <conditionalFormatting sqref="I78:I84">
    <cfRule type="containsText" dxfId="79" priority="3" operator="containsText" text="Achtung, Beitragsunterschied zwischen UNT &amp; Kontrollstelle!">
      <formula>NOT(ISERROR(SEARCH("Achtung, Beitragsunterschied zwischen UNT &amp; Kontrollstelle!",I78)))</formula>
    </cfRule>
  </conditionalFormatting>
  <conditionalFormatting sqref="I95">
    <cfRule type="containsText" dxfId="78"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285F6A21-D16A-4CDB-A6C7-1C23B4390072}"/>
    <hyperlink ref="C45:H45" r:id="rId2" display="Link ATS (PDF-Download)" xr:uid="{070E320A-3BB7-49D1-B054-CBBE24CA3EDC}"/>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30721"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30721" r:id="rId7"/>
      </mc:Fallback>
    </mc:AlternateContent>
    <mc:AlternateContent xmlns:mc="http://schemas.openxmlformats.org/markup-compatibility/2006">
      <mc:Choice Requires="x14">
        <oleObject progId="MSDraw" shapeId="30722"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30722" r:id="rId9"/>
      </mc:Fallback>
    </mc:AlternateContent>
    <mc:AlternateContent xmlns:mc="http://schemas.openxmlformats.org/markup-compatibility/2006">
      <mc:Choice Requires="x14">
        <oleObject progId="MSDraw" shapeId="30723"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30723" r:id="rId11"/>
      </mc:Fallback>
    </mc:AlternateContent>
    <mc:AlternateContent xmlns:mc="http://schemas.openxmlformats.org/markup-compatibility/2006">
      <mc:Choice Requires="x14">
        <oleObject progId="Word.Picture.8" shapeId="30724" r:id="rId13">
          <objectPr defaultSize="0" autoPict="0" r:id="rId14">
            <anchor moveWithCells="1">
              <from>
                <xdr:col>2</xdr:col>
                <xdr:colOff>1276350</xdr:colOff>
                <xdr:row>356</xdr:row>
                <xdr:rowOff>152400</xdr:rowOff>
              </from>
              <to>
                <xdr:col>2</xdr:col>
                <xdr:colOff>1847850</xdr:colOff>
                <xdr:row>358</xdr:row>
                <xdr:rowOff>219075</xdr:rowOff>
              </to>
            </anchor>
          </objectPr>
        </oleObject>
      </mc:Choice>
      <mc:Fallback>
        <oleObject progId="Word.Picture.8" shapeId="30724" r:id="rId13"/>
      </mc:Fallback>
    </mc:AlternateContent>
    <mc:AlternateContent xmlns:mc="http://schemas.openxmlformats.org/markup-compatibility/2006">
      <mc:Choice Requires="x14">
        <oleObject progId="MSDraw" shapeId="30725"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30725" r:id="rId15"/>
      </mc:Fallback>
    </mc:AlternateContent>
    <mc:AlternateContent xmlns:mc="http://schemas.openxmlformats.org/markup-compatibility/2006">
      <mc:Choice Requires="x14">
        <oleObject progId="MSDraw" shapeId="30726"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30726" r:id="rId17"/>
      </mc:Fallback>
    </mc:AlternateContent>
    <mc:AlternateContent xmlns:mc="http://schemas.openxmlformats.org/markup-compatibility/2006">
      <mc:Choice Requires="x14">
        <oleObject progId="MSDraw" shapeId="30727"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30727" r:id="rId19"/>
      </mc:Fallback>
    </mc:AlternateContent>
    <mc:AlternateContent xmlns:mc="http://schemas.openxmlformats.org/markup-compatibility/2006">
      <mc:Choice Requires="x14">
        <oleObject progId="MSDraw" shapeId="30728"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30728" r:id="rId21"/>
      </mc:Fallback>
    </mc:AlternateContent>
    <mc:AlternateContent xmlns:mc="http://schemas.openxmlformats.org/markup-compatibility/2006">
      <mc:Choice Requires="x14">
        <oleObject progId="MSDraw" shapeId="30729"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30729" r:id="rId23"/>
      </mc:Fallback>
    </mc:AlternateContent>
    <mc:AlternateContent xmlns:mc="http://schemas.openxmlformats.org/markup-compatibility/2006">
      <mc:Choice Requires="x14">
        <oleObject progId="MSDraw" shapeId="30730"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30730" r:id="rId25"/>
      </mc:Fallback>
    </mc:AlternateContent>
    <mc:AlternateContent xmlns:mc="http://schemas.openxmlformats.org/markup-compatibility/2006">
      <mc:Choice Requires="x14">
        <oleObject progId="MSDraw" shapeId="30731"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30731" r:id="rId26"/>
      </mc:Fallback>
    </mc:AlternateContent>
    <mc:AlternateContent xmlns:mc="http://schemas.openxmlformats.org/markup-compatibility/2006">
      <mc:Choice Requires="x14">
        <oleObject progId="MSDraw" shapeId="30732"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30732" r:id="rId28"/>
      </mc:Fallback>
    </mc:AlternateContent>
    <mc:AlternateContent xmlns:mc="http://schemas.openxmlformats.org/markup-compatibility/2006">
      <mc:Choice Requires="x14">
        <oleObject progId="MSDraw" shapeId="30733"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30733" r:id="rId30"/>
      </mc:Fallback>
    </mc:AlternateContent>
    <mc:AlternateContent xmlns:mc="http://schemas.openxmlformats.org/markup-compatibility/2006">
      <mc:Choice Requires="x14">
        <oleObject progId="MSDraw" shapeId="30734"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30734" r:id="rId32"/>
      </mc:Fallback>
    </mc:AlternateContent>
    <mc:AlternateContent xmlns:mc="http://schemas.openxmlformats.org/markup-compatibility/2006">
      <mc:Choice Requires="x14">
        <oleObject progId="MSDraw" shapeId="30735"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30735"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AAEA96BC-250D-433B-BDCB-DDEC2BC15410}">
          <x14:formula1>
            <xm:f>Grunddaten!$K$3:$K$6</xm:f>
          </x14:formula1>
          <xm:sqref>C194</xm:sqref>
        </x14:dataValidation>
        <x14:dataValidation type="list" allowBlank="1" showInputMessage="1" showErrorMessage="1" xr:uid="{0F13C397-4A84-44B3-A74D-594560BB0C21}">
          <x14:formula1>
            <xm:f>Grunddaten!$H$2:$H$5</xm:f>
          </x14:formula1>
          <xm:sqref>C173</xm:sqref>
        </x14:dataValidation>
        <x14:dataValidation type="list" allowBlank="1" showInputMessage="1" showErrorMessage="1" xr:uid="{093BB708-FFDA-499A-892F-D9243EDCF62C}">
          <x14:formula1>
            <xm:f>Grunddaten!$G$2:$G$10</xm:f>
          </x14:formula1>
          <xm:sqref>C191</xm:sqref>
        </x14:dataValidation>
        <x14:dataValidation type="list" allowBlank="1" showInputMessage="1" showErrorMessage="1" xr:uid="{547318D3-6247-4402-B5DE-777FDADB991D}">
          <x14:formula1>
            <xm:f>Grunddaten!$F$2:$F$4</xm:f>
          </x14:formula1>
          <xm:sqref>C151</xm:sqref>
        </x14:dataValidation>
        <x14:dataValidation type="list" allowBlank="1" showInputMessage="1" showErrorMessage="1" xr:uid="{0A52F9AD-DE98-414D-92F8-6EC83A91F43B}">
          <x14:formula1>
            <xm:f>Grunddaten!$B$2:$B$7</xm:f>
          </x14:formula1>
          <xm:sqref>C167</xm:sqref>
        </x14:dataValidation>
        <x14:dataValidation type="list" allowBlank="1" showInputMessage="1" showErrorMessage="1" xr:uid="{0F2F1987-F76F-48FA-923F-0844864ECA5F}">
          <x14:formula1>
            <xm:f>Grunddaten!$D$2:$D$6</xm:f>
          </x14:formula1>
          <xm:sqref>C181</xm:sqref>
        </x14:dataValidation>
        <x14:dataValidation type="list" allowBlank="1" showInputMessage="1" showErrorMessage="1" xr:uid="{3F119054-0914-482B-A056-420EF2556432}">
          <x14:formula1>
            <xm:f>Grunddaten!$C$2:$C$7</xm:f>
          </x14:formula1>
          <xm:sqref>C165</xm:sqref>
        </x14:dataValidation>
        <x14:dataValidation type="list" allowBlank="1" showInputMessage="1" showErrorMessage="1" xr:uid="{BAA522E3-231C-4DAF-B044-28F3487474E9}">
          <x14:formula1>
            <xm:f>Grunddaten!$E$2:$E$4</xm:f>
          </x14:formula1>
          <xm:sqref>C183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6690-A504-40D3-A0CF-A9664856AAC3}">
  <sheetPr>
    <tabColor theme="0" tint="-4.9989318521683403E-2"/>
    <pageSetUpPr fitToPage="1"/>
  </sheetPr>
  <dimension ref="A1:AC609"/>
  <sheetViews>
    <sheetView zoomScaleNormal="100" zoomScaleSheetLayoutView="103" zoomScalePageLayoutView="55" workbookViewId="0">
      <selection activeCell="H240" sqref="H240"/>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202.5" x14ac:dyDescent="0.2">
      <c r="A154" s="26"/>
      <c r="B154" s="13"/>
      <c r="C154" s="56" t="s">
        <v>744</v>
      </c>
      <c r="D154" s="41"/>
      <c r="E154" s="21"/>
      <c r="F154" s="22"/>
      <c r="G154" s="63"/>
      <c r="H154" s="276"/>
      <c r="I154" s="276"/>
      <c r="J154" s="276"/>
    </row>
    <row r="155" spans="1:10" s="379" customFormat="1" ht="45"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22.5"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112.5"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90"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46.25"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90"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101.25" x14ac:dyDescent="0.2">
      <c r="A445" s="51" t="s">
        <v>668</v>
      </c>
      <c r="B445" s="13"/>
      <c r="C445" s="365" t="s">
        <v>781</v>
      </c>
      <c r="D445" s="16"/>
      <c r="E445" s="13" t="s">
        <v>426</v>
      </c>
      <c r="F445" s="73">
        <v>0</v>
      </c>
      <c r="G445" s="203">
        <v>0</v>
      </c>
      <c r="H445" s="203">
        <f>IF(F445="EP",0,F445*G445)</f>
        <v>0</v>
      </c>
    </row>
    <row r="446" spans="1:8" ht="67.5" x14ac:dyDescent="0.2">
      <c r="A446" s="51"/>
      <c r="B446" s="13"/>
      <c r="C446" s="365" t="s">
        <v>782</v>
      </c>
      <c r="D446" s="16"/>
      <c r="E446" s="13"/>
      <c r="F446" s="13"/>
      <c r="G446" s="13"/>
      <c r="H446" s="13"/>
    </row>
    <row r="447" spans="1:8" ht="56.25"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6.25"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23.75"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77" priority="5">
      <formula>$C$168="Spezial"</formula>
    </cfRule>
  </conditionalFormatting>
  <conditionalFormatting sqref="C182">
    <cfRule type="expression" dxfId="76" priority="1">
      <formula>$C$181="PV LSA (Ingenieur)"</formula>
    </cfRule>
  </conditionalFormatting>
  <conditionalFormatting sqref="E179:F179 C186">
    <cfRule type="expression" dxfId="75" priority="6">
      <formula>$C$181="PV LSA (Ingenieur)"</formula>
    </cfRule>
  </conditionalFormatting>
  <conditionalFormatting sqref="F187">
    <cfRule type="expression" dxfId="74" priority="4">
      <formula>$C$181="PV LSA (Ingenieur)"</formula>
    </cfRule>
  </conditionalFormatting>
  <conditionalFormatting sqref="I78:I84">
    <cfRule type="containsText" dxfId="73" priority="3" operator="containsText" text="Achtung, Beitragsunterschied zwischen UNT &amp; Kontrollstelle!">
      <formula>NOT(ISERROR(SEARCH("Achtung, Beitragsunterschied zwischen UNT &amp; Kontrollstelle!",I78)))</formula>
    </cfRule>
  </conditionalFormatting>
  <conditionalFormatting sqref="I95">
    <cfRule type="containsText" dxfId="72"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ADE4E1E0-5E93-4FC2-9A46-B88AFB9F67BC}"/>
    <hyperlink ref="C45:H45" r:id="rId2" display="Link ATS (PDF-Download)" xr:uid="{6310ED84-01A3-4C6F-9A76-07A52FD3481D}"/>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HF r:id="rId5"/>
  <extLst>
    <ext xmlns:x14="http://schemas.microsoft.com/office/spreadsheetml/2009/9/main" uri="{CCE6A557-97BC-4b89-ADB6-D9C93CAAB3DF}">
      <x14:dataValidations xmlns:xm="http://schemas.microsoft.com/office/excel/2006/main" count="8">
        <x14:dataValidation type="list" allowBlank="1" showInputMessage="1" showErrorMessage="1" xr:uid="{4548D237-2181-4F21-975D-98CB5990A59D}">
          <x14:formula1>
            <xm:f>Grunddaten!$E$2:$E$4</xm:f>
          </x14:formula1>
          <xm:sqref>C183</xm:sqref>
        </x14:dataValidation>
        <x14:dataValidation type="list" allowBlank="1" showInputMessage="1" showErrorMessage="1" xr:uid="{9E16A4C8-9999-403D-BA5F-20F751DAA438}">
          <x14:formula1>
            <xm:f>Grunddaten!$C$2:$C$7</xm:f>
          </x14:formula1>
          <xm:sqref>C165</xm:sqref>
        </x14:dataValidation>
        <x14:dataValidation type="list" allowBlank="1" showInputMessage="1" showErrorMessage="1" xr:uid="{5DDA5067-163C-490D-87C6-035C9F11892F}">
          <x14:formula1>
            <xm:f>Grunddaten!$D$2:$D$6</xm:f>
          </x14:formula1>
          <xm:sqref>C181</xm:sqref>
        </x14:dataValidation>
        <x14:dataValidation type="list" allowBlank="1" showInputMessage="1" showErrorMessage="1" xr:uid="{F2088227-5825-423E-AF86-8A1FE0EB412F}">
          <x14:formula1>
            <xm:f>Grunddaten!$B$2:$B$7</xm:f>
          </x14:formula1>
          <xm:sqref>C167</xm:sqref>
        </x14:dataValidation>
        <x14:dataValidation type="list" allowBlank="1" showInputMessage="1" showErrorMessage="1" xr:uid="{433E429E-6ECD-49FF-8EC1-3B84F16D1E2B}">
          <x14:formula1>
            <xm:f>Grunddaten!$F$2:$F$4</xm:f>
          </x14:formula1>
          <xm:sqref>C151</xm:sqref>
        </x14:dataValidation>
        <x14:dataValidation type="list" allowBlank="1" showInputMessage="1" showErrorMessage="1" xr:uid="{7BEC5601-38BE-4059-A542-6775D7518643}">
          <x14:formula1>
            <xm:f>Grunddaten!$G$2:$G$10</xm:f>
          </x14:formula1>
          <xm:sqref>C191</xm:sqref>
        </x14:dataValidation>
        <x14:dataValidation type="list" allowBlank="1" showInputMessage="1" showErrorMessage="1" xr:uid="{BB529E7D-B5C9-47EC-B4DD-EAA530AB9BC8}">
          <x14:formula1>
            <xm:f>Grunddaten!$H$2:$H$5</xm:f>
          </x14:formula1>
          <xm:sqref>C173</xm:sqref>
        </x14:dataValidation>
        <x14:dataValidation type="list" allowBlank="1" showInputMessage="1" showErrorMessage="1" xr:uid="{FBB40FC1-1FB7-4289-B065-663B578D3C6A}">
          <x14:formula1>
            <xm:f>Grunddaten!$K$3:$K$6</xm:f>
          </x14:formula1>
          <xm:sqref>C194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5507-CBA0-47AF-A199-C18E23F89AE8}">
  <sheetPr>
    <tabColor theme="0" tint="-4.9989318521683403E-2"/>
    <pageSetUpPr fitToPage="1"/>
  </sheetPr>
  <dimension ref="A1:AC609"/>
  <sheetViews>
    <sheetView zoomScaleNormal="100" zoomScaleSheetLayoutView="103" zoomScalePageLayoutView="55" workbookViewId="0">
      <selection activeCell="H241" sqref="H241"/>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202.5" x14ac:dyDescent="0.2">
      <c r="A154" s="26"/>
      <c r="B154" s="13"/>
      <c r="C154" s="56" t="s">
        <v>744</v>
      </c>
      <c r="D154" s="41"/>
      <c r="E154" s="21"/>
      <c r="F154" s="22"/>
      <c r="G154" s="63"/>
      <c r="H154" s="276"/>
      <c r="I154" s="276"/>
      <c r="J154" s="276"/>
    </row>
    <row r="155" spans="1:10" s="379" customFormat="1" ht="45" x14ac:dyDescent="0.2">
      <c r="A155" s="26"/>
      <c r="B155" s="21"/>
      <c r="C155" s="77" t="s">
        <v>513</v>
      </c>
      <c r="D155" s="41"/>
      <c r="E155" s="21"/>
      <c r="F155" s="22"/>
      <c r="G155" s="97"/>
      <c r="H155" s="43"/>
      <c r="I155" s="43"/>
      <c r="J155" s="43"/>
    </row>
    <row r="156" spans="1:10" ht="33.75"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90"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112.5"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90"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101.25" x14ac:dyDescent="0.2">
      <c r="A445" s="51" t="s">
        <v>668</v>
      </c>
      <c r="B445" s="13"/>
      <c r="C445" s="365" t="s">
        <v>781</v>
      </c>
      <c r="D445" s="16"/>
      <c r="E445" s="13" t="s">
        <v>426</v>
      </c>
      <c r="F445" s="73">
        <v>0</v>
      </c>
      <c r="G445" s="203">
        <v>0</v>
      </c>
      <c r="H445" s="203">
        <f>IF(F445="EP",0,F445*G445)</f>
        <v>0</v>
      </c>
    </row>
    <row r="446" spans="1:8" ht="67.5" x14ac:dyDescent="0.2">
      <c r="A446" s="51"/>
      <c r="B446" s="13"/>
      <c r="C446" s="365" t="s">
        <v>782</v>
      </c>
      <c r="D446" s="16"/>
      <c r="E446" s="13"/>
      <c r="F446" s="13"/>
      <c r="G446" s="13"/>
      <c r="H446" s="13"/>
    </row>
    <row r="447" spans="1:8" ht="56.25"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75"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2.5" x14ac:dyDescent="0.2">
      <c r="A479" s="20"/>
      <c r="B479" s="13"/>
      <c r="C479" s="371" t="s">
        <v>778</v>
      </c>
      <c r="D479" s="16"/>
      <c r="E479" s="13" t="s">
        <v>426</v>
      </c>
      <c r="F479" s="254">
        <v>1</v>
      </c>
      <c r="G479" s="201">
        <v>0</v>
      </c>
      <c r="H479" s="203">
        <f>IF(F480="EP",0,F480*G479)</f>
        <v>0</v>
      </c>
    </row>
    <row r="480" spans="1:8" ht="123.75"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71" priority="5">
      <formula>$C$168="Spezial"</formula>
    </cfRule>
  </conditionalFormatting>
  <conditionalFormatting sqref="C182">
    <cfRule type="expression" dxfId="70" priority="1">
      <formula>$C$181="PV LSA (Ingenieur)"</formula>
    </cfRule>
  </conditionalFormatting>
  <conditionalFormatting sqref="E179:F179 C186">
    <cfRule type="expression" dxfId="69" priority="6">
      <formula>$C$181="PV LSA (Ingenieur)"</formula>
    </cfRule>
  </conditionalFormatting>
  <conditionalFormatting sqref="F187">
    <cfRule type="expression" dxfId="68" priority="4">
      <formula>$C$181="PV LSA (Ingenieur)"</formula>
    </cfRule>
  </conditionalFormatting>
  <conditionalFormatting sqref="I78:I84">
    <cfRule type="containsText" dxfId="67" priority="3" operator="containsText" text="Achtung, Beitragsunterschied zwischen UNT &amp; Kontrollstelle!">
      <formula>NOT(ISERROR(SEARCH("Achtung, Beitragsunterschied zwischen UNT &amp; Kontrollstelle!",I78)))</formula>
    </cfRule>
  </conditionalFormatting>
  <conditionalFormatting sqref="I95">
    <cfRule type="containsText" dxfId="66"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F703613B-E48A-45CB-A292-AB0949C32BC6}"/>
    <hyperlink ref="C45:H45" r:id="rId2" display="Link ATS (PDF-Download)" xr:uid="{0569AEE6-A0A2-4F72-9261-78B828F94330}"/>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32769"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32769" r:id="rId7"/>
      </mc:Fallback>
    </mc:AlternateContent>
    <mc:AlternateContent xmlns:mc="http://schemas.openxmlformats.org/markup-compatibility/2006">
      <mc:Choice Requires="x14">
        <oleObject progId="MSDraw" shapeId="32770"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32770" r:id="rId9"/>
      </mc:Fallback>
    </mc:AlternateContent>
    <mc:AlternateContent xmlns:mc="http://schemas.openxmlformats.org/markup-compatibility/2006">
      <mc:Choice Requires="x14">
        <oleObject progId="MSDraw" shapeId="32771"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32771" r:id="rId11"/>
      </mc:Fallback>
    </mc:AlternateContent>
    <mc:AlternateContent xmlns:mc="http://schemas.openxmlformats.org/markup-compatibility/2006">
      <mc:Choice Requires="x14">
        <oleObject progId="Word.Picture.8" shapeId="32772" r:id="rId13">
          <objectPr defaultSize="0" autoPict="0" r:id="rId14">
            <anchor moveWithCells="1">
              <from>
                <xdr:col>2</xdr:col>
                <xdr:colOff>1276350</xdr:colOff>
                <xdr:row>356</xdr:row>
                <xdr:rowOff>152400</xdr:rowOff>
              </from>
              <to>
                <xdr:col>2</xdr:col>
                <xdr:colOff>1847850</xdr:colOff>
                <xdr:row>358</xdr:row>
                <xdr:rowOff>219075</xdr:rowOff>
              </to>
            </anchor>
          </objectPr>
        </oleObject>
      </mc:Choice>
      <mc:Fallback>
        <oleObject progId="Word.Picture.8" shapeId="32772" r:id="rId13"/>
      </mc:Fallback>
    </mc:AlternateContent>
    <mc:AlternateContent xmlns:mc="http://schemas.openxmlformats.org/markup-compatibility/2006">
      <mc:Choice Requires="x14">
        <oleObject progId="MSDraw" shapeId="32773"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32773" r:id="rId15"/>
      </mc:Fallback>
    </mc:AlternateContent>
    <mc:AlternateContent xmlns:mc="http://schemas.openxmlformats.org/markup-compatibility/2006">
      <mc:Choice Requires="x14">
        <oleObject progId="MSDraw" shapeId="32774"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32774" r:id="rId17"/>
      </mc:Fallback>
    </mc:AlternateContent>
    <mc:AlternateContent xmlns:mc="http://schemas.openxmlformats.org/markup-compatibility/2006">
      <mc:Choice Requires="x14">
        <oleObject progId="MSDraw" shapeId="32775"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32775" r:id="rId19"/>
      </mc:Fallback>
    </mc:AlternateContent>
    <mc:AlternateContent xmlns:mc="http://schemas.openxmlformats.org/markup-compatibility/2006">
      <mc:Choice Requires="x14">
        <oleObject progId="MSDraw" shapeId="32776"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32776" r:id="rId21"/>
      </mc:Fallback>
    </mc:AlternateContent>
    <mc:AlternateContent xmlns:mc="http://schemas.openxmlformats.org/markup-compatibility/2006">
      <mc:Choice Requires="x14">
        <oleObject progId="MSDraw" shapeId="32777"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32777" r:id="rId23"/>
      </mc:Fallback>
    </mc:AlternateContent>
    <mc:AlternateContent xmlns:mc="http://schemas.openxmlformats.org/markup-compatibility/2006">
      <mc:Choice Requires="x14">
        <oleObject progId="MSDraw" shapeId="32778"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32778" r:id="rId25"/>
      </mc:Fallback>
    </mc:AlternateContent>
    <mc:AlternateContent xmlns:mc="http://schemas.openxmlformats.org/markup-compatibility/2006">
      <mc:Choice Requires="x14">
        <oleObject progId="MSDraw" shapeId="32779"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32779" r:id="rId26"/>
      </mc:Fallback>
    </mc:AlternateContent>
    <mc:AlternateContent xmlns:mc="http://schemas.openxmlformats.org/markup-compatibility/2006">
      <mc:Choice Requires="x14">
        <oleObject progId="MSDraw" shapeId="32780"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32780" r:id="rId28"/>
      </mc:Fallback>
    </mc:AlternateContent>
    <mc:AlternateContent xmlns:mc="http://schemas.openxmlformats.org/markup-compatibility/2006">
      <mc:Choice Requires="x14">
        <oleObject progId="MSDraw" shapeId="32781"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32781" r:id="rId30"/>
      </mc:Fallback>
    </mc:AlternateContent>
    <mc:AlternateContent xmlns:mc="http://schemas.openxmlformats.org/markup-compatibility/2006">
      <mc:Choice Requires="x14">
        <oleObject progId="MSDraw" shapeId="32782"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32782" r:id="rId32"/>
      </mc:Fallback>
    </mc:AlternateContent>
    <mc:AlternateContent xmlns:mc="http://schemas.openxmlformats.org/markup-compatibility/2006">
      <mc:Choice Requires="x14">
        <oleObject progId="MSDraw" shapeId="32783"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32783"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6F4F6B5C-62EF-447E-9BD2-40EFA8DFFEDA}">
          <x14:formula1>
            <xm:f>Grunddaten!$K$3:$K$6</xm:f>
          </x14:formula1>
          <xm:sqref>C194</xm:sqref>
        </x14:dataValidation>
        <x14:dataValidation type="list" allowBlank="1" showInputMessage="1" showErrorMessage="1" xr:uid="{A88CDB65-42EE-4EFE-80BD-B276B9A66716}">
          <x14:formula1>
            <xm:f>Grunddaten!$H$2:$H$5</xm:f>
          </x14:formula1>
          <xm:sqref>C173</xm:sqref>
        </x14:dataValidation>
        <x14:dataValidation type="list" allowBlank="1" showInputMessage="1" showErrorMessage="1" xr:uid="{C25B6B35-4D76-4DD5-AB43-9F0580D2EC28}">
          <x14:formula1>
            <xm:f>Grunddaten!$G$2:$G$10</xm:f>
          </x14:formula1>
          <xm:sqref>C191</xm:sqref>
        </x14:dataValidation>
        <x14:dataValidation type="list" allowBlank="1" showInputMessage="1" showErrorMessage="1" xr:uid="{AD81BA04-C51C-4A02-BF81-D7161ED49128}">
          <x14:formula1>
            <xm:f>Grunddaten!$F$2:$F$4</xm:f>
          </x14:formula1>
          <xm:sqref>C151</xm:sqref>
        </x14:dataValidation>
        <x14:dataValidation type="list" allowBlank="1" showInputMessage="1" showErrorMessage="1" xr:uid="{268E07EF-0CF3-4432-8B64-C76ECB87A3E7}">
          <x14:formula1>
            <xm:f>Grunddaten!$B$2:$B$7</xm:f>
          </x14:formula1>
          <xm:sqref>C167</xm:sqref>
        </x14:dataValidation>
        <x14:dataValidation type="list" allowBlank="1" showInputMessage="1" showErrorMessage="1" xr:uid="{788C6D7A-162B-43C4-9C4C-24E3575B6C14}">
          <x14:formula1>
            <xm:f>Grunddaten!$D$2:$D$6</xm:f>
          </x14:formula1>
          <xm:sqref>C181</xm:sqref>
        </x14:dataValidation>
        <x14:dataValidation type="list" allowBlank="1" showInputMessage="1" showErrorMessage="1" xr:uid="{5FDDE045-6947-4C69-81AB-A1FFA3236663}">
          <x14:formula1>
            <xm:f>Grunddaten!$C$2:$C$7</xm:f>
          </x14:formula1>
          <xm:sqref>C165</xm:sqref>
        </x14:dataValidation>
        <x14:dataValidation type="list" allowBlank="1" showInputMessage="1" showErrorMessage="1" xr:uid="{5C8E3D8E-DF7D-4AD2-B156-7416363A6570}">
          <x14:formula1>
            <xm:f>Grunddaten!$E$2:$E$4</xm:f>
          </x14:formula1>
          <xm:sqref>C183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2FBBA-C940-4D60-96E1-A74A8A2D6603}">
  <sheetPr>
    <tabColor theme="0" tint="-4.9989318521683403E-2"/>
    <pageSetUpPr fitToPage="1"/>
  </sheetPr>
  <dimension ref="A1:AC609"/>
  <sheetViews>
    <sheetView zoomScaleNormal="100" zoomScaleSheetLayoutView="103" zoomScalePageLayoutView="55" workbookViewId="0">
      <selection activeCell="H241" sqref="H241"/>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65" priority="5">
      <formula>$C$168="Spezial"</formula>
    </cfRule>
  </conditionalFormatting>
  <conditionalFormatting sqref="C182">
    <cfRule type="expression" dxfId="64" priority="1">
      <formula>$C$181="PV LSA (Ingenieur)"</formula>
    </cfRule>
  </conditionalFormatting>
  <conditionalFormatting sqref="E179:F179 C186">
    <cfRule type="expression" dxfId="63" priority="6">
      <formula>$C$181="PV LSA (Ingenieur)"</formula>
    </cfRule>
  </conditionalFormatting>
  <conditionalFormatting sqref="F187">
    <cfRule type="expression" dxfId="62" priority="4">
      <formula>$C$181="PV LSA (Ingenieur)"</formula>
    </cfRule>
  </conditionalFormatting>
  <conditionalFormatting sqref="I78:I84">
    <cfRule type="containsText" dxfId="61" priority="3" operator="containsText" text="Achtung, Beitragsunterschied zwischen UNT &amp; Kontrollstelle!">
      <formula>NOT(ISERROR(SEARCH("Achtung, Beitragsunterschied zwischen UNT &amp; Kontrollstelle!",I78)))</formula>
    </cfRule>
  </conditionalFormatting>
  <conditionalFormatting sqref="I95">
    <cfRule type="containsText" dxfId="60"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AFDC8339-2844-4E4D-BB94-2759B39E9C07}"/>
    <hyperlink ref="C45:H45" r:id="rId2" display="Link ATS (PDF-Download)" xr:uid="{C9DBB912-B202-43E5-A545-658E7A667D8A}"/>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33793"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33793" r:id="rId7"/>
      </mc:Fallback>
    </mc:AlternateContent>
    <mc:AlternateContent xmlns:mc="http://schemas.openxmlformats.org/markup-compatibility/2006">
      <mc:Choice Requires="x14">
        <oleObject progId="MSDraw" shapeId="33794"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33794" r:id="rId9"/>
      </mc:Fallback>
    </mc:AlternateContent>
    <mc:AlternateContent xmlns:mc="http://schemas.openxmlformats.org/markup-compatibility/2006">
      <mc:Choice Requires="x14">
        <oleObject progId="MSDraw" shapeId="33795"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33795" r:id="rId11"/>
      </mc:Fallback>
    </mc:AlternateContent>
    <mc:AlternateContent xmlns:mc="http://schemas.openxmlformats.org/markup-compatibility/2006">
      <mc:Choice Requires="x14">
        <oleObject progId="Word.Picture.8" shapeId="33796" r:id="rId13">
          <objectPr defaultSize="0" autoPict="0" r:id="rId14">
            <anchor moveWithCells="1">
              <from>
                <xdr:col>2</xdr:col>
                <xdr:colOff>1276350</xdr:colOff>
                <xdr:row>356</xdr:row>
                <xdr:rowOff>152400</xdr:rowOff>
              </from>
              <to>
                <xdr:col>2</xdr:col>
                <xdr:colOff>1847850</xdr:colOff>
                <xdr:row>358</xdr:row>
                <xdr:rowOff>219075</xdr:rowOff>
              </to>
            </anchor>
          </objectPr>
        </oleObject>
      </mc:Choice>
      <mc:Fallback>
        <oleObject progId="Word.Picture.8" shapeId="33796" r:id="rId13"/>
      </mc:Fallback>
    </mc:AlternateContent>
    <mc:AlternateContent xmlns:mc="http://schemas.openxmlformats.org/markup-compatibility/2006">
      <mc:Choice Requires="x14">
        <oleObject progId="MSDraw" shapeId="33797"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33797" r:id="rId15"/>
      </mc:Fallback>
    </mc:AlternateContent>
    <mc:AlternateContent xmlns:mc="http://schemas.openxmlformats.org/markup-compatibility/2006">
      <mc:Choice Requires="x14">
        <oleObject progId="MSDraw" shapeId="33798"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33798" r:id="rId17"/>
      </mc:Fallback>
    </mc:AlternateContent>
    <mc:AlternateContent xmlns:mc="http://schemas.openxmlformats.org/markup-compatibility/2006">
      <mc:Choice Requires="x14">
        <oleObject progId="MSDraw" shapeId="33799"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33799" r:id="rId19"/>
      </mc:Fallback>
    </mc:AlternateContent>
    <mc:AlternateContent xmlns:mc="http://schemas.openxmlformats.org/markup-compatibility/2006">
      <mc:Choice Requires="x14">
        <oleObject progId="MSDraw" shapeId="33800"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33800" r:id="rId21"/>
      </mc:Fallback>
    </mc:AlternateContent>
    <mc:AlternateContent xmlns:mc="http://schemas.openxmlformats.org/markup-compatibility/2006">
      <mc:Choice Requires="x14">
        <oleObject progId="MSDraw" shapeId="33801"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33801" r:id="rId23"/>
      </mc:Fallback>
    </mc:AlternateContent>
    <mc:AlternateContent xmlns:mc="http://schemas.openxmlformats.org/markup-compatibility/2006">
      <mc:Choice Requires="x14">
        <oleObject progId="MSDraw" shapeId="33802"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33802" r:id="rId25"/>
      </mc:Fallback>
    </mc:AlternateContent>
    <mc:AlternateContent xmlns:mc="http://schemas.openxmlformats.org/markup-compatibility/2006">
      <mc:Choice Requires="x14">
        <oleObject progId="MSDraw" shapeId="33803"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33803" r:id="rId26"/>
      </mc:Fallback>
    </mc:AlternateContent>
    <mc:AlternateContent xmlns:mc="http://schemas.openxmlformats.org/markup-compatibility/2006">
      <mc:Choice Requires="x14">
        <oleObject progId="MSDraw" shapeId="33804"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33804" r:id="rId28"/>
      </mc:Fallback>
    </mc:AlternateContent>
    <mc:AlternateContent xmlns:mc="http://schemas.openxmlformats.org/markup-compatibility/2006">
      <mc:Choice Requires="x14">
        <oleObject progId="MSDraw" shapeId="33805"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33805" r:id="rId30"/>
      </mc:Fallback>
    </mc:AlternateContent>
    <mc:AlternateContent xmlns:mc="http://schemas.openxmlformats.org/markup-compatibility/2006">
      <mc:Choice Requires="x14">
        <oleObject progId="MSDraw" shapeId="33806"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33806" r:id="rId32"/>
      </mc:Fallback>
    </mc:AlternateContent>
    <mc:AlternateContent xmlns:mc="http://schemas.openxmlformats.org/markup-compatibility/2006">
      <mc:Choice Requires="x14">
        <oleObject progId="MSDraw" shapeId="33807"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33807"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B2E98BBE-3DF4-47F2-89F3-0F0437441189}">
          <x14:formula1>
            <xm:f>Grunddaten!$E$2:$E$4</xm:f>
          </x14:formula1>
          <xm:sqref>C183</xm:sqref>
        </x14:dataValidation>
        <x14:dataValidation type="list" allowBlank="1" showInputMessage="1" showErrorMessage="1" xr:uid="{BF4DD588-BD91-4500-9347-A1C7C17E2D1A}">
          <x14:formula1>
            <xm:f>Grunddaten!$C$2:$C$7</xm:f>
          </x14:formula1>
          <xm:sqref>C165</xm:sqref>
        </x14:dataValidation>
        <x14:dataValidation type="list" allowBlank="1" showInputMessage="1" showErrorMessage="1" xr:uid="{0557E81C-CFCB-4AA7-8FE8-FBAACA38FCA8}">
          <x14:formula1>
            <xm:f>Grunddaten!$D$2:$D$6</xm:f>
          </x14:formula1>
          <xm:sqref>C181</xm:sqref>
        </x14:dataValidation>
        <x14:dataValidation type="list" allowBlank="1" showInputMessage="1" showErrorMessage="1" xr:uid="{DF290E63-13A4-473A-A743-9BC3AB47D2F9}">
          <x14:formula1>
            <xm:f>Grunddaten!$B$2:$B$7</xm:f>
          </x14:formula1>
          <xm:sqref>C167</xm:sqref>
        </x14:dataValidation>
        <x14:dataValidation type="list" allowBlank="1" showInputMessage="1" showErrorMessage="1" xr:uid="{689D9D1D-D32E-44A2-957E-34004F463892}">
          <x14:formula1>
            <xm:f>Grunddaten!$F$2:$F$4</xm:f>
          </x14:formula1>
          <xm:sqref>C151</xm:sqref>
        </x14:dataValidation>
        <x14:dataValidation type="list" allowBlank="1" showInputMessage="1" showErrorMessage="1" xr:uid="{0D082931-8F95-45ED-9F1B-59C04967EAEC}">
          <x14:formula1>
            <xm:f>Grunddaten!$G$2:$G$10</xm:f>
          </x14:formula1>
          <xm:sqref>C191</xm:sqref>
        </x14:dataValidation>
        <x14:dataValidation type="list" allowBlank="1" showInputMessage="1" showErrorMessage="1" xr:uid="{F8173F0C-4B9A-4A25-9220-376B658233E2}">
          <x14:formula1>
            <xm:f>Grunddaten!$H$2:$H$5</xm:f>
          </x14:formula1>
          <xm:sqref>C173</xm:sqref>
        </x14:dataValidation>
        <x14:dataValidation type="list" allowBlank="1" showInputMessage="1" showErrorMessage="1" xr:uid="{517A0473-268C-4086-B2AD-AF2E8A03A897}">
          <x14:formula1>
            <xm:f>Grunddaten!$K$3:$K$6</xm:f>
          </x14:formula1>
          <xm:sqref>C194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9FBF-E3BD-489E-90E7-67A67CCB898C}">
  <sheetPr>
    <tabColor theme="0" tint="-4.9989318521683403E-2"/>
    <pageSetUpPr fitToPage="1"/>
  </sheetPr>
  <dimension ref="A1:AC609"/>
  <sheetViews>
    <sheetView zoomScaleNormal="100" zoomScaleSheetLayoutView="103" zoomScalePageLayoutView="55" workbookViewId="0">
      <selection activeCell="H241" sqref="H241"/>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59" priority="5">
      <formula>$C$168="Spezial"</formula>
    </cfRule>
  </conditionalFormatting>
  <conditionalFormatting sqref="C182">
    <cfRule type="expression" dxfId="58" priority="1">
      <formula>$C$181="PV LSA (Ingenieur)"</formula>
    </cfRule>
  </conditionalFormatting>
  <conditionalFormatting sqref="E179:F179 C186">
    <cfRule type="expression" dxfId="57" priority="6">
      <formula>$C$181="PV LSA (Ingenieur)"</formula>
    </cfRule>
  </conditionalFormatting>
  <conditionalFormatting sqref="F187">
    <cfRule type="expression" dxfId="56" priority="4">
      <formula>$C$181="PV LSA (Ingenieur)"</formula>
    </cfRule>
  </conditionalFormatting>
  <conditionalFormatting sqref="I78:I84">
    <cfRule type="containsText" dxfId="55" priority="3" operator="containsText" text="Achtung, Beitragsunterschied zwischen UNT &amp; Kontrollstelle!">
      <formula>NOT(ISERROR(SEARCH("Achtung, Beitragsunterschied zwischen UNT &amp; Kontrollstelle!",I78)))</formula>
    </cfRule>
  </conditionalFormatting>
  <conditionalFormatting sqref="I95">
    <cfRule type="containsText" dxfId="54"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05BFCBBE-CCAF-4264-9E3A-7E0BFFDF0A2A}"/>
    <hyperlink ref="C45:H45" r:id="rId2" display="Link ATS (PDF-Download)" xr:uid="{0E2382C5-74B1-47A7-888A-9A771EADEA64}"/>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34817"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34817" r:id="rId7"/>
      </mc:Fallback>
    </mc:AlternateContent>
    <mc:AlternateContent xmlns:mc="http://schemas.openxmlformats.org/markup-compatibility/2006">
      <mc:Choice Requires="x14">
        <oleObject progId="MSDraw" shapeId="34818"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34818" r:id="rId9"/>
      </mc:Fallback>
    </mc:AlternateContent>
    <mc:AlternateContent xmlns:mc="http://schemas.openxmlformats.org/markup-compatibility/2006">
      <mc:Choice Requires="x14">
        <oleObject progId="MSDraw" shapeId="34819"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34819" r:id="rId11"/>
      </mc:Fallback>
    </mc:AlternateContent>
    <mc:AlternateContent xmlns:mc="http://schemas.openxmlformats.org/markup-compatibility/2006">
      <mc:Choice Requires="x14">
        <oleObject progId="Word.Picture.8" shapeId="34820"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34820" r:id="rId13"/>
      </mc:Fallback>
    </mc:AlternateContent>
    <mc:AlternateContent xmlns:mc="http://schemas.openxmlformats.org/markup-compatibility/2006">
      <mc:Choice Requires="x14">
        <oleObject progId="MSDraw" shapeId="34821"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34821" r:id="rId15"/>
      </mc:Fallback>
    </mc:AlternateContent>
    <mc:AlternateContent xmlns:mc="http://schemas.openxmlformats.org/markup-compatibility/2006">
      <mc:Choice Requires="x14">
        <oleObject progId="MSDraw" shapeId="34822"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34822" r:id="rId17"/>
      </mc:Fallback>
    </mc:AlternateContent>
    <mc:AlternateContent xmlns:mc="http://schemas.openxmlformats.org/markup-compatibility/2006">
      <mc:Choice Requires="x14">
        <oleObject progId="MSDraw" shapeId="34823"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34823" r:id="rId19"/>
      </mc:Fallback>
    </mc:AlternateContent>
    <mc:AlternateContent xmlns:mc="http://schemas.openxmlformats.org/markup-compatibility/2006">
      <mc:Choice Requires="x14">
        <oleObject progId="MSDraw" shapeId="34824"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34824" r:id="rId21"/>
      </mc:Fallback>
    </mc:AlternateContent>
    <mc:AlternateContent xmlns:mc="http://schemas.openxmlformats.org/markup-compatibility/2006">
      <mc:Choice Requires="x14">
        <oleObject progId="MSDraw" shapeId="34825"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34825" r:id="rId23"/>
      </mc:Fallback>
    </mc:AlternateContent>
    <mc:AlternateContent xmlns:mc="http://schemas.openxmlformats.org/markup-compatibility/2006">
      <mc:Choice Requires="x14">
        <oleObject progId="MSDraw" shapeId="34826"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34826" r:id="rId25"/>
      </mc:Fallback>
    </mc:AlternateContent>
    <mc:AlternateContent xmlns:mc="http://schemas.openxmlformats.org/markup-compatibility/2006">
      <mc:Choice Requires="x14">
        <oleObject progId="MSDraw" shapeId="34827"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34827" r:id="rId26"/>
      </mc:Fallback>
    </mc:AlternateContent>
    <mc:AlternateContent xmlns:mc="http://schemas.openxmlformats.org/markup-compatibility/2006">
      <mc:Choice Requires="x14">
        <oleObject progId="MSDraw" shapeId="34828"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34828" r:id="rId28"/>
      </mc:Fallback>
    </mc:AlternateContent>
    <mc:AlternateContent xmlns:mc="http://schemas.openxmlformats.org/markup-compatibility/2006">
      <mc:Choice Requires="x14">
        <oleObject progId="MSDraw" shapeId="34829"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34829" r:id="rId30"/>
      </mc:Fallback>
    </mc:AlternateContent>
    <mc:AlternateContent xmlns:mc="http://schemas.openxmlformats.org/markup-compatibility/2006">
      <mc:Choice Requires="x14">
        <oleObject progId="MSDraw" shapeId="34830"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34830" r:id="rId32"/>
      </mc:Fallback>
    </mc:AlternateContent>
    <mc:AlternateContent xmlns:mc="http://schemas.openxmlformats.org/markup-compatibility/2006">
      <mc:Choice Requires="x14">
        <oleObject progId="MSDraw" shapeId="34831"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34831"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4417EC22-6907-4093-A68B-439DB5ACC45D}">
          <x14:formula1>
            <xm:f>Grunddaten!$K$3:$K$6</xm:f>
          </x14:formula1>
          <xm:sqref>C194</xm:sqref>
        </x14:dataValidation>
        <x14:dataValidation type="list" allowBlank="1" showInputMessage="1" showErrorMessage="1" xr:uid="{731A30A1-B125-40AF-A590-FCFE0DD5DC3B}">
          <x14:formula1>
            <xm:f>Grunddaten!$H$2:$H$5</xm:f>
          </x14:formula1>
          <xm:sqref>C173</xm:sqref>
        </x14:dataValidation>
        <x14:dataValidation type="list" allowBlank="1" showInputMessage="1" showErrorMessage="1" xr:uid="{F73502A6-8FB1-4340-8E05-893C6293611F}">
          <x14:formula1>
            <xm:f>Grunddaten!$G$2:$G$10</xm:f>
          </x14:formula1>
          <xm:sqref>C191</xm:sqref>
        </x14:dataValidation>
        <x14:dataValidation type="list" allowBlank="1" showInputMessage="1" showErrorMessage="1" xr:uid="{7453D5CC-9202-4ABF-8792-CCD14E57A351}">
          <x14:formula1>
            <xm:f>Grunddaten!$F$2:$F$4</xm:f>
          </x14:formula1>
          <xm:sqref>C151</xm:sqref>
        </x14:dataValidation>
        <x14:dataValidation type="list" allowBlank="1" showInputMessage="1" showErrorMessage="1" xr:uid="{429D81BB-9BA1-4FE1-B4FB-1EA1444DF9ED}">
          <x14:formula1>
            <xm:f>Grunddaten!$B$2:$B$7</xm:f>
          </x14:formula1>
          <xm:sqref>C167</xm:sqref>
        </x14:dataValidation>
        <x14:dataValidation type="list" allowBlank="1" showInputMessage="1" showErrorMessage="1" xr:uid="{448AC9ED-CB09-4716-8068-FE3DAC274650}">
          <x14:formula1>
            <xm:f>Grunddaten!$D$2:$D$6</xm:f>
          </x14:formula1>
          <xm:sqref>C181</xm:sqref>
        </x14:dataValidation>
        <x14:dataValidation type="list" allowBlank="1" showInputMessage="1" showErrorMessage="1" xr:uid="{A2041B95-3F0E-451D-8236-902B73CF1220}">
          <x14:formula1>
            <xm:f>Grunddaten!$C$2:$C$7</xm:f>
          </x14:formula1>
          <xm:sqref>C165</xm:sqref>
        </x14:dataValidation>
        <x14:dataValidation type="list" allowBlank="1" showInputMessage="1" showErrorMessage="1" xr:uid="{47A6DD93-67EB-40A1-BD2F-32523FEB5B00}">
          <x14:formula1>
            <xm:f>Grunddaten!$E$2:$E$4</xm:f>
          </x14:formula1>
          <xm:sqref>C183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667C-88C1-42DF-A27C-4EB92354F720}">
  <sheetPr>
    <tabColor theme="0" tint="-4.9989318521683403E-2"/>
    <pageSetUpPr fitToPage="1"/>
  </sheetPr>
  <dimension ref="A1:AC609"/>
  <sheetViews>
    <sheetView zoomScaleNormal="100" zoomScaleSheetLayoutView="103" zoomScalePageLayoutView="55" workbookViewId="0">
      <selection activeCell="H240" sqref="H240"/>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53" priority="5">
      <formula>$C$168="Spezial"</formula>
    </cfRule>
  </conditionalFormatting>
  <conditionalFormatting sqref="C182">
    <cfRule type="expression" dxfId="52" priority="1">
      <formula>$C$181="PV LSA (Ingenieur)"</formula>
    </cfRule>
  </conditionalFormatting>
  <conditionalFormatting sqref="E179:F179 C186">
    <cfRule type="expression" dxfId="51" priority="6">
      <formula>$C$181="PV LSA (Ingenieur)"</formula>
    </cfRule>
  </conditionalFormatting>
  <conditionalFormatting sqref="F187">
    <cfRule type="expression" dxfId="50" priority="4">
      <formula>$C$181="PV LSA (Ingenieur)"</formula>
    </cfRule>
  </conditionalFormatting>
  <conditionalFormatting sqref="I78:I84">
    <cfRule type="containsText" dxfId="49" priority="3" operator="containsText" text="Achtung, Beitragsunterschied zwischen UNT &amp; Kontrollstelle!">
      <formula>NOT(ISERROR(SEARCH("Achtung, Beitragsunterschied zwischen UNT &amp; Kontrollstelle!",I78)))</formula>
    </cfRule>
  </conditionalFormatting>
  <conditionalFormatting sqref="I95">
    <cfRule type="containsText" dxfId="48"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72FC77EF-39E4-413A-8C42-59E9A07D8EFE}"/>
    <hyperlink ref="C45:H45" r:id="rId2" display="Link ATS (PDF-Download)" xr:uid="{39C05F91-69B3-471E-A1F0-C0A5DF6CD17A}"/>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ignoredErrors>
    <ignoredError sqref="H76" unlockedFormula="1"/>
  </ignoredErrors>
  <drawing r:id="rId4"/>
  <legacyDrawing r:id="rId5"/>
  <legacyDrawingHF r:id="rId6"/>
  <oleObjects>
    <mc:AlternateContent xmlns:mc="http://schemas.openxmlformats.org/markup-compatibility/2006">
      <mc:Choice Requires="x14">
        <oleObject progId="MSDraw" shapeId="35841"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35841" r:id="rId7"/>
      </mc:Fallback>
    </mc:AlternateContent>
    <mc:AlternateContent xmlns:mc="http://schemas.openxmlformats.org/markup-compatibility/2006">
      <mc:Choice Requires="x14">
        <oleObject progId="MSDraw" shapeId="35842"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35842" r:id="rId9"/>
      </mc:Fallback>
    </mc:AlternateContent>
    <mc:AlternateContent xmlns:mc="http://schemas.openxmlformats.org/markup-compatibility/2006">
      <mc:Choice Requires="x14">
        <oleObject progId="MSDraw" shapeId="35843"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35843" r:id="rId11"/>
      </mc:Fallback>
    </mc:AlternateContent>
    <mc:AlternateContent xmlns:mc="http://schemas.openxmlformats.org/markup-compatibility/2006">
      <mc:Choice Requires="x14">
        <oleObject progId="Word.Picture.8" shapeId="35844"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35844" r:id="rId13"/>
      </mc:Fallback>
    </mc:AlternateContent>
    <mc:AlternateContent xmlns:mc="http://schemas.openxmlformats.org/markup-compatibility/2006">
      <mc:Choice Requires="x14">
        <oleObject progId="MSDraw" shapeId="35845"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35845" r:id="rId15"/>
      </mc:Fallback>
    </mc:AlternateContent>
    <mc:AlternateContent xmlns:mc="http://schemas.openxmlformats.org/markup-compatibility/2006">
      <mc:Choice Requires="x14">
        <oleObject progId="MSDraw" shapeId="35846"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35846" r:id="rId17"/>
      </mc:Fallback>
    </mc:AlternateContent>
    <mc:AlternateContent xmlns:mc="http://schemas.openxmlformats.org/markup-compatibility/2006">
      <mc:Choice Requires="x14">
        <oleObject progId="MSDraw" shapeId="35847"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35847" r:id="rId19"/>
      </mc:Fallback>
    </mc:AlternateContent>
    <mc:AlternateContent xmlns:mc="http://schemas.openxmlformats.org/markup-compatibility/2006">
      <mc:Choice Requires="x14">
        <oleObject progId="MSDraw" shapeId="35848"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35848" r:id="rId21"/>
      </mc:Fallback>
    </mc:AlternateContent>
    <mc:AlternateContent xmlns:mc="http://schemas.openxmlformats.org/markup-compatibility/2006">
      <mc:Choice Requires="x14">
        <oleObject progId="MSDraw" shapeId="35849"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35849" r:id="rId23"/>
      </mc:Fallback>
    </mc:AlternateContent>
    <mc:AlternateContent xmlns:mc="http://schemas.openxmlformats.org/markup-compatibility/2006">
      <mc:Choice Requires="x14">
        <oleObject progId="MSDraw" shapeId="35850"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35850" r:id="rId25"/>
      </mc:Fallback>
    </mc:AlternateContent>
    <mc:AlternateContent xmlns:mc="http://schemas.openxmlformats.org/markup-compatibility/2006">
      <mc:Choice Requires="x14">
        <oleObject progId="MSDraw" shapeId="35851"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35851" r:id="rId26"/>
      </mc:Fallback>
    </mc:AlternateContent>
    <mc:AlternateContent xmlns:mc="http://schemas.openxmlformats.org/markup-compatibility/2006">
      <mc:Choice Requires="x14">
        <oleObject progId="MSDraw" shapeId="35852"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35852" r:id="rId28"/>
      </mc:Fallback>
    </mc:AlternateContent>
    <mc:AlternateContent xmlns:mc="http://schemas.openxmlformats.org/markup-compatibility/2006">
      <mc:Choice Requires="x14">
        <oleObject progId="MSDraw" shapeId="35853"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35853" r:id="rId30"/>
      </mc:Fallback>
    </mc:AlternateContent>
    <mc:AlternateContent xmlns:mc="http://schemas.openxmlformats.org/markup-compatibility/2006">
      <mc:Choice Requires="x14">
        <oleObject progId="MSDraw" shapeId="35854"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35854" r:id="rId32"/>
      </mc:Fallback>
    </mc:AlternateContent>
    <mc:AlternateContent xmlns:mc="http://schemas.openxmlformats.org/markup-compatibility/2006">
      <mc:Choice Requires="x14">
        <oleObject progId="MSDraw" shapeId="35855"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35855"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DD20635D-996A-45F6-B337-83774893045D}">
          <x14:formula1>
            <xm:f>Grunddaten!$E$2:$E$4</xm:f>
          </x14:formula1>
          <xm:sqref>C183</xm:sqref>
        </x14:dataValidation>
        <x14:dataValidation type="list" allowBlank="1" showInputMessage="1" showErrorMessage="1" xr:uid="{8DD6386A-3DFA-480A-93CB-81B597A297F1}">
          <x14:formula1>
            <xm:f>Grunddaten!$C$2:$C$7</xm:f>
          </x14:formula1>
          <xm:sqref>C165</xm:sqref>
        </x14:dataValidation>
        <x14:dataValidation type="list" allowBlank="1" showInputMessage="1" showErrorMessage="1" xr:uid="{5B0EB9E8-ED93-47EC-8284-86A2DA6721DE}">
          <x14:formula1>
            <xm:f>Grunddaten!$D$2:$D$6</xm:f>
          </x14:formula1>
          <xm:sqref>C181</xm:sqref>
        </x14:dataValidation>
        <x14:dataValidation type="list" allowBlank="1" showInputMessage="1" showErrorMessage="1" xr:uid="{FA1A5596-6D6B-4F3B-9BDC-5934D8C4B8B8}">
          <x14:formula1>
            <xm:f>Grunddaten!$B$2:$B$7</xm:f>
          </x14:formula1>
          <xm:sqref>C167</xm:sqref>
        </x14:dataValidation>
        <x14:dataValidation type="list" allowBlank="1" showInputMessage="1" showErrorMessage="1" xr:uid="{56A84F76-9A15-40F4-B6F0-8BBF3543A43A}">
          <x14:formula1>
            <xm:f>Grunddaten!$F$2:$F$4</xm:f>
          </x14:formula1>
          <xm:sqref>C151</xm:sqref>
        </x14:dataValidation>
        <x14:dataValidation type="list" allowBlank="1" showInputMessage="1" showErrorMessage="1" xr:uid="{D887274E-130B-4D4F-84A7-B43846359F1B}">
          <x14:formula1>
            <xm:f>Grunddaten!$G$2:$G$10</xm:f>
          </x14:formula1>
          <xm:sqref>C191</xm:sqref>
        </x14:dataValidation>
        <x14:dataValidation type="list" allowBlank="1" showInputMessage="1" showErrorMessage="1" xr:uid="{04EE5269-EED2-4F4F-ADCC-ACAD001735B1}">
          <x14:formula1>
            <xm:f>Grunddaten!$H$2:$H$5</xm:f>
          </x14:formula1>
          <xm:sqref>C173</xm:sqref>
        </x14:dataValidation>
        <x14:dataValidation type="list" allowBlank="1" showInputMessage="1" showErrorMessage="1" xr:uid="{AAF798AC-8A94-4C91-B418-669C3ABFDBD2}">
          <x14:formula1>
            <xm:f>Grunddaten!$K$3:$K$6</xm:f>
          </x14:formula1>
          <xm:sqref>C194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9ED4-3B3D-4F7B-8298-986F9D04DA27}">
  <sheetPr>
    <tabColor theme="0" tint="-4.9989318521683403E-2"/>
    <pageSetUpPr fitToPage="1"/>
  </sheetPr>
  <dimension ref="A1:AC609"/>
  <sheetViews>
    <sheetView zoomScaleNormal="100" zoomScaleSheetLayoutView="103" zoomScalePageLayoutView="55" workbookViewId="0">
      <selection activeCell="I20" sqref="I20"/>
    </sheetView>
  </sheetViews>
  <sheetFormatPr baseColWidth="10" defaultColWidth="4.28515625" defaultRowHeight="11.25" x14ac:dyDescent="0.2"/>
  <cols>
    <col min="1" max="1" width="9.140625" style="253" customWidth="1"/>
    <col min="2" max="2" width="3.28515625" style="254" customWidth="1"/>
    <col min="3" max="3" width="42.5703125" style="255" customWidth="1"/>
    <col min="4" max="4" width="6.140625" style="254" customWidth="1"/>
    <col min="5" max="5" width="10.7109375" style="254" customWidth="1"/>
    <col min="6" max="6" width="7.85546875" style="254" customWidth="1"/>
    <col min="7" max="7" width="22.42578125" style="254" customWidth="1"/>
    <col min="8" max="8" width="10.7109375" style="254" customWidth="1"/>
    <col min="9" max="9" width="31.28515625" style="254" customWidth="1"/>
    <col min="10" max="10" width="21.5703125" style="254" customWidth="1"/>
    <col min="11" max="16384" width="4.28515625" style="254"/>
  </cols>
  <sheetData>
    <row r="1" spans="1:9" ht="12.75" customHeight="1" x14ac:dyDescent="0.2"/>
    <row r="2" spans="1:9" x14ac:dyDescent="0.2">
      <c r="A2" s="341" t="s">
        <v>85</v>
      </c>
      <c r="B2" s="341"/>
      <c r="C2" s="332" t="s">
        <v>725</v>
      </c>
      <c r="D2" s="341"/>
      <c r="E2" s="341"/>
      <c r="F2" s="341"/>
      <c r="G2" s="341"/>
      <c r="H2" s="341"/>
    </row>
    <row r="3" spans="1:9" x14ac:dyDescent="0.2">
      <c r="A3" s="341"/>
      <c r="B3" s="379"/>
      <c r="C3" s="89"/>
      <c r="D3" s="379"/>
      <c r="E3" s="379"/>
      <c r="F3" s="379"/>
      <c r="G3" s="379"/>
      <c r="H3" s="379"/>
    </row>
    <row r="4" spans="1:9" ht="12.75" customHeight="1" x14ac:dyDescent="0.2">
      <c r="A4" s="341"/>
      <c r="B4" s="379"/>
      <c r="C4" s="89"/>
      <c r="D4" s="379"/>
      <c r="E4" s="379"/>
      <c r="F4" s="379"/>
      <c r="G4" s="379"/>
      <c r="H4" s="379"/>
    </row>
    <row r="5" spans="1:9" ht="13.15" customHeight="1" x14ac:dyDescent="0.2">
      <c r="A5" s="341" t="s">
        <v>86</v>
      </c>
      <c r="B5" s="379"/>
      <c r="C5" s="426" t="s">
        <v>468</v>
      </c>
      <c r="D5" s="426"/>
      <c r="E5" s="426"/>
      <c r="F5" s="426"/>
      <c r="G5" s="426"/>
      <c r="H5" s="426"/>
      <c r="I5" s="426"/>
    </row>
    <row r="6" spans="1:9" ht="13.15" customHeight="1" x14ac:dyDescent="0.2">
      <c r="A6" s="341"/>
      <c r="B6" s="379"/>
      <c r="C6" s="341"/>
      <c r="D6" s="341"/>
      <c r="E6" s="341"/>
      <c r="F6" s="341"/>
      <c r="G6" s="341"/>
      <c r="H6" s="341"/>
    </row>
    <row r="7" spans="1:9" ht="13.15" customHeight="1" x14ac:dyDescent="0.2">
      <c r="A7" s="341"/>
      <c r="B7" s="379"/>
      <c r="C7" s="341"/>
      <c r="D7" s="341"/>
      <c r="E7" s="341"/>
      <c r="F7" s="341"/>
      <c r="G7" s="341"/>
      <c r="H7" s="341"/>
    </row>
    <row r="8" spans="1:9" ht="13.15" customHeight="1" x14ac:dyDescent="0.2">
      <c r="A8" s="20"/>
      <c r="B8" s="23"/>
      <c r="C8" s="382" t="s">
        <v>88</v>
      </c>
      <c r="D8" s="381"/>
      <c r="E8" s="21"/>
      <c r="F8" s="22"/>
      <c r="G8" s="23"/>
      <c r="H8" s="13"/>
    </row>
    <row r="9" spans="1:9" ht="13.15" customHeight="1" x14ac:dyDescent="0.2">
      <c r="A9" s="20"/>
      <c r="B9" s="23"/>
      <c r="C9" s="77"/>
      <c r="D9" s="375"/>
      <c r="E9" s="21"/>
      <c r="F9" s="22"/>
      <c r="G9" s="23"/>
      <c r="H9" s="24"/>
    </row>
    <row r="10" spans="1:9" ht="13.15" customHeight="1" x14ac:dyDescent="0.2">
      <c r="A10" s="27" t="s">
        <v>2</v>
      </c>
      <c r="B10" s="13"/>
      <c r="C10" s="382" t="s">
        <v>89</v>
      </c>
      <c r="D10" s="381"/>
      <c r="E10" s="13" t="s">
        <v>7</v>
      </c>
      <c r="F10" s="392" t="s">
        <v>90</v>
      </c>
      <c r="G10" s="392"/>
      <c r="H10" s="13"/>
    </row>
    <row r="11" spans="1:9" ht="13.15" customHeight="1" x14ac:dyDescent="0.2">
      <c r="A11" s="27"/>
      <c r="B11" s="13"/>
      <c r="C11" s="382"/>
      <c r="D11" s="381"/>
      <c r="E11" s="13" t="s">
        <v>8</v>
      </c>
      <c r="F11" s="401" t="s">
        <v>91</v>
      </c>
      <c r="G11" s="401"/>
      <c r="H11" s="13"/>
    </row>
    <row r="12" spans="1:9" ht="13.15" customHeight="1" x14ac:dyDescent="0.2">
      <c r="A12" s="27"/>
      <c r="B12" s="13"/>
      <c r="C12" s="382"/>
      <c r="D12" s="381"/>
      <c r="E12" s="13" t="s">
        <v>9</v>
      </c>
      <c r="F12" s="401" t="s">
        <v>98</v>
      </c>
      <c r="G12" s="401"/>
      <c r="H12" s="13"/>
    </row>
    <row r="13" spans="1:9" ht="13.15" customHeight="1" x14ac:dyDescent="0.2">
      <c r="A13" s="27"/>
      <c r="B13" s="13"/>
      <c r="C13" s="382"/>
      <c r="D13" s="381"/>
      <c r="E13" s="13" t="s">
        <v>10</v>
      </c>
      <c r="F13" s="401" t="s">
        <v>92</v>
      </c>
      <c r="G13" s="401"/>
      <c r="H13" s="13"/>
    </row>
    <row r="14" spans="1:9" ht="13.15" customHeight="1" x14ac:dyDescent="0.2">
      <c r="A14" s="27"/>
      <c r="B14" s="13"/>
      <c r="C14" s="382"/>
      <c r="D14" s="381"/>
      <c r="E14" s="13"/>
      <c r="F14" s="374"/>
      <c r="G14" s="13"/>
      <c r="H14" s="13"/>
    </row>
    <row r="15" spans="1:9" ht="13.15" customHeight="1" x14ac:dyDescent="0.2">
      <c r="A15" s="27" t="s">
        <v>41</v>
      </c>
      <c r="B15" s="13"/>
      <c r="C15" s="382" t="s">
        <v>93</v>
      </c>
      <c r="D15" s="381"/>
      <c r="E15" s="13"/>
      <c r="F15" s="374"/>
      <c r="G15" s="13"/>
      <c r="H15" s="13"/>
    </row>
    <row r="16" spans="1:9" ht="13.15" customHeight="1" x14ac:dyDescent="0.2">
      <c r="A16" s="27"/>
      <c r="B16" s="13"/>
      <c r="C16" s="382"/>
      <c r="D16" s="381"/>
      <c r="E16" s="13"/>
      <c r="F16" s="374"/>
      <c r="G16" s="13"/>
      <c r="H16" s="13"/>
    </row>
    <row r="17" spans="1:8" ht="13.15" customHeight="1" x14ac:dyDescent="0.2">
      <c r="A17" s="27" t="s">
        <v>46</v>
      </c>
      <c r="B17" s="13"/>
      <c r="C17" s="423" t="s">
        <v>94</v>
      </c>
      <c r="D17" s="423"/>
      <c r="E17" s="13" t="s">
        <v>47</v>
      </c>
      <c r="F17" s="401" t="s">
        <v>131</v>
      </c>
      <c r="G17" s="401"/>
      <c r="H17" s="13"/>
    </row>
    <row r="18" spans="1:8" ht="13.15" customHeight="1" x14ac:dyDescent="0.2">
      <c r="A18" s="27"/>
      <c r="B18" s="13"/>
      <c r="C18" s="382"/>
      <c r="D18" s="381"/>
      <c r="E18" s="13" t="s">
        <v>48</v>
      </c>
      <c r="F18" s="401" t="s">
        <v>134</v>
      </c>
      <c r="G18" s="401"/>
      <c r="H18" s="13"/>
    </row>
    <row r="19" spans="1:8" ht="13.15" customHeight="1" x14ac:dyDescent="0.2">
      <c r="A19" s="27"/>
      <c r="B19" s="13"/>
      <c r="C19" s="382"/>
      <c r="D19" s="381"/>
      <c r="E19" s="13" t="s">
        <v>49</v>
      </c>
      <c r="F19" s="401" t="s">
        <v>135</v>
      </c>
      <c r="G19" s="401"/>
      <c r="H19" s="13"/>
    </row>
    <row r="20" spans="1:8" ht="13.15" customHeight="1" x14ac:dyDescent="0.2">
      <c r="A20" s="27"/>
      <c r="B20" s="13"/>
      <c r="C20" s="79"/>
      <c r="D20" s="104"/>
      <c r="E20" s="13"/>
      <c r="F20" s="374"/>
      <c r="G20" s="13"/>
      <c r="H20" s="13"/>
    </row>
    <row r="21" spans="1:8" ht="13.15" customHeight="1" x14ac:dyDescent="0.2">
      <c r="A21" s="27" t="s">
        <v>51</v>
      </c>
      <c r="B21" s="13"/>
      <c r="C21" s="79" t="s">
        <v>95</v>
      </c>
      <c r="D21" s="104"/>
      <c r="E21" s="13" t="s">
        <v>52</v>
      </c>
      <c r="F21" s="401" t="s">
        <v>34</v>
      </c>
      <c r="G21" s="401"/>
      <c r="H21" s="13"/>
    </row>
    <row r="22" spans="1:8" ht="13.15" customHeight="1" x14ac:dyDescent="0.2">
      <c r="A22" s="27"/>
      <c r="B22" s="13"/>
      <c r="C22" s="56"/>
      <c r="D22" s="16"/>
      <c r="E22" s="13" t="s">
        <v>53</v>
      </c>
      <c r="F22" s="401" t="s">
        <v>37</v>
      </c>
      <c r="G22" s="401"/>
      <c r="H22" s="13"/>
    </row>
    <row r="23" spans="1:8" ht="13.15" customHeight="1" x14ac:dyDescent="0.2">
      <c r="A23" s="27"/>
      <c r="B23" s="13"/>
      <c r="C23" s="56"/>
      <c r="D23" s="16"/>
      <c r="E23" s="13" t="s">
        <v>54</v>
      </c>
      <c r="F23" s="401" t="s">
        <v>120</v>
      </c>
      <c r="G23" s="401"/>
      <c r="H23" s="13"/>
    </row>
    <row r="24" spans="1:8" ht="13.15" customHeight="1" x14ac:dyDescent="0.2">
      <c r="A24" s="27"/>
      <c r="B24" s="13"/>
      <c r="C24" s="56"/>
      <c r="D24" s="16"/>
      <c r="E24" s="13" t="s">
        <v>55</v>
      </c>
      <c r="F24" s="401" t="s">
        <v>39</v>
      </c>
      <c r="G24" s="401"/>
      <c r="H24" s="13"/>
    </row>
    <row r="25" spans="1:8" ht="13.15" customHeight="1" x14ac:dyDescent="0.2">
      <c r="A25" s="27"/>
      <c r="B25" s="13"/>
      <c r="C25" s="56"/>
      <c r="D25" s="16"/>
      <c r="E25" s="13" t="s">
        <v>56</v>
      </c>
      <c r="F25" s="401" t="s">
        <v>40</v>
      </c>
      <c r="G25" s="401"/>
      <c r="H25" s="13"/>
    </row>
    <row r="26" spans="1:8" ht="13.15" customHeight="1" x14ac:dyDescent="0.2">
      <c r="A26" s="27"/>
      <c r="B26" s="13"/>
      <c r="C26" s="56"/>
      <c r="D26" s="16"/>
      <c r="E26" s="13" t="s">
        <v>57</v>
      </c>
      <c r="F26" s="401" t="s">
        <v>0</v>
      </c>
      <c r="G26" s="401"/>
      <c r="H26" s="13"/>
    </row>
    <row r="27" spans="1:8" ht="13.15" customHeight="1" x14ac:dyDescent="0.2">
      <c r="A27" s="27"/>
      <c r="B27" s="13"/>
      <c r="C27" s="56"/>
      <c r="D27" s="16"/>
      <c r="E27" s="13" t="s">
        <v>96</v>
      </c>
      <c r="F27" s="401" t="s">
        <v>1</v>
      </c>
      <c r="G27" s="401"/>
      <c r="H27" s="13"/>
    </row>
    <row r="28" spans="1:8" ht="13.15" customHeight="1" x14ac:dyDescent="0.2">
      <c r="A28" s="27"/>
      <c r="B28" s="13"/>
      <c r="C28" s="56"/>
      <c r="D28" s="16"/>
      <c r="E28" s="13" t="s">
        <v>97</v>
      </c>
      <c r="F28" s="374" t="s">
        <v>100</v>
      </c>
      <c r="G28" s="374"/>
      <c r="H28" s="13"/>
    </row>
    <row r="29" spans="1:8" ht="13.15" customHeight="1" x14ac:dyDescent="0.2">
      <c r="A29" s="27"/>
      <c r="B29" s="13"/>
      <c r="C29" s="56"/>
      <c r="D29" s="16"/>
      <c r="E29" s="13" t="s">
        <v>99</v>
      </c>
      <c r="F29" s="401" t="s">
        <v>73</v>
      </c>
      <c r="G29" s="401"/>
      <c r="H29" s="13"/>
    </row>
    <row r="30" spans="1:8" ht="13.15" customHeight="1" x14ac:dyDescent="0.2">
      <c r="A30" s="27"/>
      <c r="B30" s="13"/>
      <c r="C30" s="78"/>
      <c r="D30" s="18"/>
      <c r="E30" s="13"/>
      <c r="F30" s="13"/>
      <c r="G30" s="13"/>
      <c r="H30" s="13"/>
    </row>
    <row r="31" spans="1:8" ht="13.15" customHeight="1" x14ac:dyDescent="0.2">
      <c r="A31" s="27" t="s">
        <v>58</v>
      </c>
      <c r="B31" s="13"/>
      <c r="C31" s="79" t="s">
        <v>101</v>
      </c>
      <c r="D31" s="16"/>
      <c r="E31" s="13"/>
      <c r="F31" s="392"/>
      <c r="G31" s="392"/>
      <c r="H31" s="13"/>
    </row>
    <row r="32" spans="1:8" ht="12.75" customHeight="1" x14ac:dyDescent="0.2">
      <c r="A32" s="27"/>
      <c r="B32" s="13"/>
      <c r="C32" s="79"/>
      <c r="D32" s="16"/>
      <c r="E32" s="13"/>
      <c r="F32" s="370"/>
      <c r="G32" s="370"/>
      <c r="H32" s="13"/>
    </row>
    <row r="33" spans="1:8" ht="12.75" customHeight="1" x14ac:dyDescent="0.2">
      <c r="A33" s="27"/>
      <c r="B33" s="13"/>
      <c r="C33" s="79"/>
      <c r="D33" s="16"/>
      <c r="E33" s="13"/>
      <c r="F33" s="370"/>
      <c r="G33" s="370"/>
      <c r="H33" s="13"/>
    </row>
    <row r="34" spans="1:8" ht="12.75" customHeight="1" x14ac:dyDescent="0.2">
      <c r="A34" s="27"/>
      <c r="B34" s="13"/>
      <c r="C34" s="79"/>
      <c r="D34" s="16"/>
      <c r="E34" s="13"/>
      <c r="F34" s="370"/>
      <c r="G34" s="370"/>
      <c r="H34" s="13"/>
    </row>
    <row r="35" spans="1:8" x14ac:dyDescent="0.2">
      <c r="A35" s="27"/>
      <c r="B35" s="13"/>
      <c r="C35" s="56"/>
      <c r="D35" s="16"/>
      <c r="E35" s="16"/>
      <c r="F35" s="13"/>
      <c r="G35" s="25"/>
      <c r="H35" s="13"/>
    </row>
    <row r="36" spans="1:8" x14ac:dyDescent="0.2">
      <c r="A36" s="27"/>
      <c r="B36" s="13"/>
      <c r="C36" s="56"/>
      <c r="D36" s="16"/>
      <c r="E36" s="16"/>
      <c r="F36" s="13"/>
      <c r="G36" s="25"/>
      <c r="H36" s="13"/>
    </row>
    <row r="37" spans="1:8" x14ac:dyDescent="0.2">
      <c r="A37" s="26" t="s">
        <v>2</v>
      </c>
      <c r="B37" s="13"/>
      <c r="C37" s="79" t="s">
        <v>89</v>
      </c>
      <c r="D37" s="104"/>
      <c r="F37" s="21"/>
      <c r="G37" s="22"/>
      <c r="H37" s="23"/>
    </row>
    <row r="38" spans="1:8" x14ac:dyDescent="0.2">
      <c r="A38" s="27"/>
      <c r="B38" s="13"/>
      <c r="C38" s="56"/>
      <c r="D38" s="16"/>
      <c r="F38" s="13"/>
      <c r="G38" s="14"/>
      <c r="H38" s="14"/>
    </row>
    <row r="39" spans="1:8" x14ac:dyDescent="0.2">
      <c r="A39" s="27" t="s">
        <v>7</v>
      </c>
      <c r="B39" s="13"/>
      <c r="C39" s="79" t="s">
        <v>90</v>
      </c>
      <c r="D39" s="104"/>
      <c r="G39" s="14"/>
      <c r="H39" s="88"/>
    </row>
    <row r="40" spans="1:8" x14ac:dyDescent="0.2">
      <c r="A40" s="15"/>
      <c r="B40" s="13"/>
      <c r="C40" s="56"/>
      <c r="D40" s="16"/>
      <c r="F40" s="13"/>
      <c r="G40" s="14"/>
      <c r="H40" s="14"/>
    </row>
    <row r="41" spans="1:8" ht="12.75" customHeight="1" x14ac:dyDescent="0.2">
      <c r="A41" s="11" t="s">
        <v>102</v>
      </c>
      <c r="B41" s="13"/>
      <c r="C41" s="393" t="s">
        <v>252</v>
      </c>
      <c r="D41" s="393"/>
      <c r="E41" s="393"/>
      <c r="F41" s="393"/>
      <c r="G41" s="393"/>
      <c r="H41" s="393"/>
    </row>
    <row r="42" spans="1:8" x14ac:dyDescent="0.2">
      <c r="A42" s="15"/>
      <c r="B42" s="13"/>
      <c r="C42" s="393"/>
      <c r="D42" s="393"/>
      <c r="E42" s="393"/>
      <c r="F42" s="393"/>
      <c r="G42" s="393"/>
      <c r="H42" s="393"/>
    </row>
    <row r="43" spans="1:8" ht="12.75" customHeight="1" x14ac:dyDescent="0.2">
      <c r="A43" s="11" t="s">
        <v>103</v>
      </c>
      <c r="B43" s="13"/>
      <c r="C43" s="399" t="s">
        <v>461</v>
      </c>
      <c r="D43" s="399"/>
      <c r="E43" s="399"/>
      <c r="F43" s="399"/>
      <c r="G43" s="399"/>
      <c r="H43" s="399"/>
    </row>
    <row r="44" spans="1:8" ht="12.75" customHeight="1" x14ac:dyDescent="0.2">
      <c r="A44" s="185"/>
      <c r="B44" s="13"/>
      <c r="C44" s="399"/>
      <c r="D44" s="399"/>
      <c r="E44" s="399"/>
      <c r="F44" s="399"/>
      <c r="G44" s="399"/>
      <c r="H44" s="399"/>
    </row>
    <row r="45" spans="1:8" x14ac:dyDescent="0.2">
      <c r="A45" s="27"/>
      <c r="B45" s="13"/>
      <c r="C45" s="400" t="s">
        <v>463</v>
      </c>
      <c r="D45" s="400"/>
      <c r="E45" s="400"/>
      <c r="F45" s="400"/>
      <c r="G45" s="400"/>
      <c r="H45" s="400"/>
    </row>
    <row r="46" spans="1:8" x14ac:dyDescent="0.2">
      <c r="A46" s="27"/>
      <c r="B46" s="13"/>
      <c r="C46" s="28"/>
      <c r="D46" s="28"/>
      <c r="E46" s="28"/>
      <c r="F46" s="28"/>
      <c r="G46" s="28"/>
      <c r="H46" s="28"/>
    </row>
    <row r="47" spans="1:8" x14ac:dyDescent="0.2">
      <c r="A47" s="27" t="s">
        <v>8</v>
      </c>
      <c r="B47" s="13"/>
      <c r="C47" s="79" t="s">
        <v>91</v>
      </c>
      <c r="D47" s="104"/>
      <c r="F47" s="13"/>
      <c r="G47" s="14"/>
      <c r="H47" s="14"/>
    </row>
    <row r="48" spans="1:8" ht="15" customHeight="1" x14ac:dyDescent="0.2">
      <c r="A48" s="114" t="s">
        <v>104</v>
      </c>
      <c r="B48" s="111"/>
      <c r="C48" s="89" t="str">
        <f>Zusammenzug!C108</f>
        <v>Eingabetermin (Upload Decision Advisor DA7)</v>
      </c>
      <c r="D48" s="379"/>
      <c r="E48" s="355" t="str">
        <f>Zusammenzug!E108</f>
        <v>tt.mm.jjjj</v>
      </c>
      <c r="G48" s="14"/>
    </row>
    <row r="49" spans="1:8" ht="15" customHeight="1" x14ac:dyDescent="0.2">
      <c r="A49" s="114" t="s">
        <v>105</v>
      </c>
      <c r="B49" s="111"/>
      <c r="C49" s="89" t="str">
        <f>Zusammenzug!C109</f>
        <v xml:space="preserve">Voraussichtlicher Vergabetermin   </v>
      </c>
      <c r="D49" s="379"/>
      <c r="E49" s="355" t="str">
        <f>Zusammenzug!E109</f>
        <v>tt.mm.jjjj</v>
      </c>
      <c r="G49" s="14"/>
    </row>
    <row r="50" spans="1:8" ht="15" customHeight="1" x14ac:dyDescent="0.2">
      <c r="A50" s="114" t="s">
        <v>107</v>
      </c>
      <c r="B50" s="111"/>
      <c r="C50" s="89" t="str">
        <f>Zusammenzug!C110</f>
        <v xml:space="preserve">Voraussichtliche Inbetriebnahme   </v>
      </c>
      <c r="D50" s="379"/>
      <c r="E50" s="355" t="str">
        <f>Zusammenzug!E110</f>
        <v>Monat.Jahr</v>
      </c>
      <c r="G50" s="14"/>
    </row>
    <row r="51" spans="1:8" ht="15" customHeight="1" x14ac:dyDescent="0.2">
      <c r="A51" s="114" t="s">
        <v>109</v>
      </c>
      <c r="B51" s="111"/>
      <c r="C51" s="89" t="str">
        <f>Zusammenzug!C111</f>
        <v xml:space="preserve">Voraussichtliche Abnahme   </v>
      </c>
      <c r="D51" s="379"/>
      <c r="E51" s="355" t="str">
        <f>Zusammenzug!E111</f>
        <v>Monat.Jahr</v>
      </c>
      <c r="G51" s="14"/>
    </row>
    <row r="52" spans="1:8" ht="21.6" customHeight="1" x14ac:dyDescent="0.2">
      <c r="A52" s="114" t="s">
        <v>111</v>
      </c>
      <c r="B52" s="111"/>
      <c r="C52" s="89" t="str">
        <f>Zusammenzug!C112</f>
        <v xml:space="preserve">Verbindlichkeit der Preise 6 Monaten
nach Eingabetermin bis:    </v>
      </c>
      <c r="D52" s="114"/>
      <c r="E52" s="369" t="str">
        <f ca="1">Zusammenzug!E112</f>
        <v>-</v>
      </c>
      <c r="G52" s="14"/>
    </row>
    <row r="53" spans="1:8" s="11" customFormat="1" ht="15" customHeight="1" x14ac:dyDescent="0.2">
      <c r="A53" s="114" t="s">
        <v>424</v>
      </c>
      <c r="B53" s="114"/>
      <c r="C53" s="89" t="str">
        <f>Zusammenzug!C113</f>
        <v xml:space="preserve">Verbindlichkeit der Preise Serviceleistungen </v>
      </c>
      <c r="D53" s="114"/>
      <c r="E53" s="372" t="str">
        <f>Zusammenzug!E113</f>
        <v>10 Jahren ab Abnahme (ABN)</v>
      </c>
    </row>
    <row r="54" spans="1:8" ht="15" customHeight="1" x14ac:dyDescent="0.2">
      <c r="A54" s="185"/>
      <c r="B54" s="13"/>
      <c r="C54" s="371"/>
      <c r="D54" s="12"/>
      <c r="F54" s="374"/>
      <c r="G54" s="14"/>
      <c r="H54" s="14"/>
    </row>
    <row r="55" spans="1:8" x14ac:dyDescent="0.2">
      <c r="A55" s="27" t="s">
        <v>9</v>
      </c>
      <c r="B55" s="13"/>
      <c r="C55" s="79" t="s">
        <v>98</v>
      </c>
      <c r="D55" s="104"/>
      <c r="F55" s="374"/>
      <c r="G55" s="14"/>
      <c r="H55" s="14"/>
    </row>
    <row r="56" spans="1:8" x14ac:dyDescent="0.2">
      <c r="A56" s="185" t="s">
        <v>112</v>
      </c>
      <c r="B56" s="13"/>
      <c r="C56" s="371" t="s">
        <v>113</v>
      </c>
      <c r="D56" s="12"/>
      <c r="F56" s="374"/>
      <c r="G56" s="14"/>
      <c r="H56" s="14"/>
    </row>
    <row r="57" spans="1:8" x14ac:dyDescent="0.2">
      <c r="A57" s="185"/>
      <c r="B57" s="13"/>
      <c r="C57" s="393" t="str">
        <f>Zusammenzug!C119</f>
        <v>Die Garantiezeit ist der ATS und/oder den Ausschreibungsunterlagen zu entnehmen. Im Widerspruch gelten die Angaben der Ausschreibungsunterlagen.</v>
      </c>
      <c r="D57" s="393"/>
      <c r="E57" s="393"/>
      <c r="F57" s="393"/>
      <c r="G57" s="393"/>
      <c r="H57" s="393"/>
    </row>
    <row r="58" spans="1:8" x14ac:dyDescent="0.2">
      <c r="A58" s="185"/>
      <c r="B58" s="13"/>
      <c r="C58" s="394" t="str">
        <f>Zusammenzug!C120</f>
        <v>Die Garantiezeit beginnt mit dem Datum des unterzeichneten Abnahmeprotokolls zu laufen.</v>
      </c>
      <c r="D58" s="394"/>
      <c r="E58" s="394"/>
      <c r="F58" s="394"/>
      <c r="G58" s="394"/>
      <c r="H58" s="394"/>
    </row>
    <row r="59" spans="1:8" ht="34.15" customHeight="1" x14ac:dyDescent="0.2">
      <c r="A59" s="185"/>
      <c r="B59" s="13"/>
      <c r="C59" s="394" t="str">
        <f>Zusammenzug!C121</f>
        <v>Der Ersatz von defekten Anlagenteilen, sowie die Behebung von Störungen und eventuell damit zusammenhängender Reise- und Arbeitszeit, sowie Spesen und Hilfsmaterial im Zusammenhang mit Garantieleistungen gehen während der Garantiezeit voll zu Lasten des Lieferanten. Für auf Garantie ausgetauschte Anlagenteile starten die vereinbarten Garantiefristen neu.</v>
      </c>
      <c r="D59" s="394"/>
      <c r="E59" s="394"/>
      <c r="F59" s="394"/>
      <c r="G59" s="394"/>
      <c r="H59" s="394"/>
    </row>
    <row r="60" spans="1:8" ht="12.75" customHeight="1" x14ac:dyDescent="0.2">
      <c r="A60" s="185"/>
      <c r="B60" s="13"/>
      <c r="C60" s="394" t="str">
        <f>Zusammenzug!C122</f>
        <v>Allfällige Aufwendungen von Dritten zur Erfüllung der Garantieleistungen sind vom Verursacher zu tragen.</v>
      </c>
      <c r="D60" s="394"/>
      <c r="E60" s="394"/>
      <c r="F60" s="394"/>
      <c r="G60" s="394"/>
      <c r="H60" s="394"/>
    </row>
    <row r="61" spans="1:8" x14ac:dyDescent="0.2">
      <c r="A61" s="27"/>
      <c r="B61" s="13"/>
      <c r="C61" s="56"/>
      <c r="D61" s="16"/>
      <c r="F61" s="13"/>
      <c r="G61" s="14"/>
      <c r="H61" s="139"/>
    </row>
    <row r="62" spans="1:8" x14ac:dyDescent="0.2">
      <c r="A62" s="27" t="s">
        <v>10</v>
      </c>
      <c r="B62" s="13"/>
      <c r="C62" s="79" t="s">
        <v>92</v>
      </c>
      <c r="D62" s="104"/>
      <c r="G62" s="14"/>
      <c r="H62" s="109"/>
    </row>
    <row r="63" spans="1:8" ht="23.45" customHeight="1" x14ac:dyDescent="0.2">
      <c r="A63" s="11" t="s">
        <v>114</v>
      </c>
      <c r="B63" s="13"/>
      <c r="C63" s="393" t="str">
        <f>Zusammenzug!C127</f>
        <v xml:space="preserve">Das Angebot ist, wenn nicht anders vereinbart, über den Decision Advisor digital einzureichen. Papiereinsendungen werden nicht berücksichtigt und sind explizit ausgeschlossen. Rückfragen sind in der Fragerunde via Decision Advisor an den Projektverfasser zu richten. </v>
      </c>
      <c r="D63" s="393"/>
      <c r="E63" s="393"/>
      <c r="F63" s="393"/>
      <c r="G63" s="393"/>
      <c r="H63" s="393"/>
    </row>
    <row r="64" spans="1:8" x14ac:dyDescent="0.2">
      <c r="A64" s="27"/>
      <c r="B64" s="13"/>
      <c r="G64" s="14"/>
      <c r="H64" s="14"/>
    </row>
    <row r="65" spans="1:10" x14ac:dyDescent="0.2">
      <c r="A65" s="15" t="s">
        <v>115</v>
      </c>
      <c r="B65" s="13"/>
      <c r="C65" s="56" t="s">
        <v>116</v>
      </c>
      <c r="D65" s="16"/>
      <c r="F65" s="13"/>
      <c r="G65" s="14"/>
      <c r="H65" s="14"/>
    </row>
    <row r="66" spans="1:10" x14ac:dyDescent="0.2">
      <c r="A66" s="27"/>
      <c r="B66" s="13"/>
      <c r="C66" s="106" t="str">
        <f>Zusammenzug!C130</f>
        <v>die aktuellen Stundenansätze (Regie, Projekt, Pikett), Kilometerpauschalen/Fahrtkosten und Kosten für Arbeitsmaschinen</v>
      </c>
      <c r="D66" s="259"/>
      <c r="E66" s="259"/>
      <c r="F66" s="259"/>
      <c r="G66" s="14"/>
      <c r="H66" s="14"/>
    </row>
    <row r="67" spans="1:10" x14ac:dyDescent="0.2">
      <c r="A67" s="27"/>
      <c r="B67" s="13"/>
      <c r="C67" s="424" t="str">
        <f>Zusammenzug!C131</f>
        <v>Werkvertrag der LSA</v>
      </c>
      <c r="D67" s="425"/>
      <c r="E67" s="425"/>
      <c r="F67" s="425"/>
      <c r="G67" s="14"/>
      <c r="H67" s="14"/>
    </row>
    <row r="68" spans="1:10" x14ac:dyDescent="0.2">
      <c r="A68" s="27"/>
      <c r="B68" s="13"/>
      <c r="C68" s="424" t="str">
        <f>Zusammenzug!C132</f>
        <v>besondere Bestimmungen</v>
      </c>
      <c r="D68" s="425"/>
      <c r="E68" s="425"/>
      <c r="F68" s="425"/>
      <c r="G68" s="14"/>
      <c r="H68" s="14"/>
    </row>
    <row r="69" spans="1:10" x14ac:dyDescent="0.2">
      <c r="A69" s="27"/>
      <c r="B69" s="13"/>
      <c r="C69" s="424" t="str">
        <f>Zusammenzug!C133</f>
        <v>vollständig ausgefüllte Selbstdeklaration inkl. erforderliche Beilagen</v>
      </c>
      <c r="D69" s="425"/>
      <c r="E69" s="425"/>
      <c r="F69" s="425"/>
    </row>
    <row r="70" spans="1:10" x14ac:dyDescent="0.2">
      <c r="A70" s="27"/>
      <c r="B70" s="13"/>
      <c r="C70" s="424" t="str">
        <f>Zusammenzug!C134</f>
        <v>Kopie des Servicevertrages</v>
      </c>
      <c r="D70" s="425"/>
      <c r="E70" s="425"/>
      <c r="F70" s="425"/>
    </row>
    <row r="71" spans="1:10" x14ac:dyDescent="0.2">
      <c r="A71" s="27"/>
      <c r="B71" s="13"/>
      <c r="C71" s="383" t="str">
        <f>Zusammenzug!C135</f>
        <v>vollständig ausgefülltes Datenblatt zum Servicevertrag</v>
      </c>
      <c r="D71" s="384"/>
      <c r="E71" s="384"/>
      <c r="F71" s="384"/>
      <c r="G71" s="16"/>
      <c r="H71" s="13"/>
    </row>
    <row r="72" spans="1:10" ht="12" customHeight="1" x14ac:dyDescent="0.2">
      <c r="A72" s="186"/>
      <c r="B72" s="13"/>
      <c r="C72" s="383" t="str">
        <f>Zusammenzug!C136</f>
        <v>bestätigtes provisorisches Terminprogramm des Bauherrn</v>
      </c>
      <c r="D72" s="384"/>
      <c r="E72" s="384"/>
      <c r="F72" s="384"/>
      <c r="G72" s="16"/>
      <c r="H72" s="13"/>
    </row>
    <row r="73" spans="1:10" x14ac:dyDescent="0.2">
      <c r="B73" s="13"/>
      <c r="E73" s="21"/>
      <c r="F73" s="23"/>
      <c r="G73" s="23"/>
    </row>
    <row r="74" spans="1:10" x14ac:dyDescent="0.2">
      <c r="A74" s="20" t="s">
        <v>41</v>
      </c>
      <c r="B74" s="13"/>
      <c r="C74" s="382" t="s">
        <v>438</v>
      </c>
      <c r="D74" s="381"/>
      <c r="E74" s="21"/>
      <c r="H74" s="105"/>
    </row>
    <row r="75" spans="1:10" ht="24.75" customHeight="1" x14ac:dyDescent="0.2">
      <c r="A75" s="20"/>
      <c r="B75" s="13"/>
      <c r="C75" s="77"/>
      <c r="D75" s="387"/>
      <c r="E75" s="21"/>
      <c r="F75" s="23"/>
      <c r="G75" s="23"/>
      <c r="H75" s="435" t="s">
        <v>793</v>
      </c>
      <c r="I75" s="435"/>
      <c r="J75" s="253" t="s">
        <v>733</v>
      </c>
    </row>
    <row r="76" spans="1:10" ht="15" customHeight="1" x14ac:dyDescent="0.2">
      <c r="A76" s="20"/>
      <c r="B76" s="13"/>
      <c r="C76" s="77" t="s">
        <v>72</v>
      </c>
      <c r="D76" s="375"/>
      <c r="F76" s="21"/>
      <c r="G76" s="262">
        <v>0</v>
      </c>
      <c r="H76" s="342">
        <f>G76</f>
        <v>0</v>
      </c>
    </row>
    <row r="77" spans="1:10" x14ac:dyDescent="0.2">
      <c r="A77" s="20"/>
      <c r="B77" s="13"/>
      <c r="C77" s="77"/>
      <c r="D77" s="375"/>
      <c r="F77" s="21"/>
      <c r="G77" s="24"/>
      <c r="H77" s="24"/>
    </row>
    <row r="78" spans="1:10" ht="15" customHeight="1" x14ac:dyDescent="0.2">
      <c r="A78" s="10" t="s">
        <v>117</v>
      </c>
      <c r="B78" s="13"/>
      <c r="C78" s="77" t="s">
        <v>34</v>
      </c>
      <c r="F78" s="21"/>
      <c r="G78" s="261">
        <f>H240</f>
        <v>0</v>
      </c>
      <c r="H78" s="339">
        <v>0</v>
      </c>
      <c r="I78" s="359" t="str">
        <f t="shared" ref="I78:I84" si="0">IF(H78&lt;&gt;G78,"Achtung, Beitragsunterschied zwischen UNT &amp; Kontrollstelle!","")</f>
        <v/>
      </c>
      <c r="J78" s="339"/>
    </row>
    <row r="79" spans="1:10" ht="15" customHeight="1" x14ac:dyDescent="0.2">
      <c r="A79" s="10" t="s">
        <v>118</v>
      </c>
      <c r="B79" s="13"/>
      <c r="C79" s="56" t="s">
        <v>37</v>
      </c>
      <c r="F79" s="13"/>
      <c r="G79" s="261">
        <f>H321</f>
        <v>0</v>
      </c>
      <c r="H79" s="339">
        <v>0</v>
      </c>
      <c r="I79" s="359" t="str">
        <f t="shared" si="0"/>
        <v/>
      </c>
      <c r="J79" s="339"/>
    </row>
    <row r="80" spans="1:10" ht="15" customHeight="1" x14ac:dyDescent="0.2">
      <c r="A80" s="10" t="s">
        <v>119</v>
      </c>
      <c r="B80" s="13"/>
      <c r="C80" s="56" t="s">
        <v>120</v>
      </c>
      <c r="F80" s="13"/>
      <c r="G80" s="261">
        <f>H440</f>
        <v>0</v>
      </c>
      <c r="H80" s="339">
        <v>0</v>
      </c>
      <c r="I80" s="359" t="str">
        <f t="shared" si="0"/>
        <v/>
      </c>
      <c r="J80" s="339"/>
    </row>
    <row r="81" spans="1:10" ht="15" customHeight="1" x14ac:dyDescent="0.2">
      <c r="A81" s="10" t="s">
        <v>121</v>
      </c>
      <c r="B81" s="13"/>
      <c r="C81" s="56" t="s">
        <v>39</v>
      </c>
      <c r="F81" s="13"/>
      <c r="G81" s="261">
        <f>H473</f>
        <v>0</v>
      </c>
      <c r="H81" s="339">
        <v>0</v>
      </c>
      <c r="I81" s="359" t="str">
        <f t="shared" si="0"/>
        <v/>
      </c>
      <c r="J81" s="339"/>
    </row>
    <row r="82" spans="1:10" ht="15" customHeight="1" x14ac:dyDescent="0.2">
      <c r="A82" s="10" t="s">
        <v>122</v>
      </c>
      <c r="B82" s="13"/>
      <c r="C82" s="56" t="s">
        <v>40</v>
      </c>
      <c r="F82" s="13"/>
      <c r="G82" s="261">
        <f>H513</f>
        <v>0</v>
      </c>
      <c r="H82" s="339">
        <v>0</v>
      </c>
      <c r="I82" s="359" t="str">
        <f t="shared" si="0"/>
        <v/>
      </c>
      <c r="J82" s="339"/>
    </row>
    <row r="83" spans="1:10" ht="15" customHeight="1" x14ac:dyDescent="0.2">
      <c r="A83" s="10" t="s">
        <v>123</v>
      </c>
      <c r="B83" s="13"/>
      <c r="C83" s="56" t="s">
        <v>0</v>
      </c>
      <c r="F83" s="13"/>
      <c r="G83" s="261">
        <f>H533</f>
        <v>0</v>
      </c>
      <c r="H83" s="339">
        <v>0</v>
      </c>
      <c r="I83" s="359" t="str">
        <f t="shared" si="0"/>
        <v/>
      </c>
      <c r="J83" s="339"/>
    </row>
    <row r="84" spans="1:10" ht="15" customHeight="1" x14ac:dyDescent="0.2">
      <c r="A84" s="10" t="s">
        <v>124</v>
      </c>
      <c r="B84" s="13"/>
      <c r="C84" s="56" t="s">
        <v>1</v>
      </c>
      <c r="F84" s="13"/>
      <c r="G84" s="261">
        <f>H545</f>
        <v>0</v>
      </c>
      <c r="H84" s="339">
        <v>0</v>
      </c>
      <c r="I84" s="359" t="str">
        <f t="shared" si="0"/>
        <v/>
      </c>
      <c r="J84" s="339"/>
    </row>
    <row r="85" spans="1:10" ht="15" customHeight="1" thickBot="1" x14ac:dyDescent="0.25">
      <c r="A85" s="27"/>
      <c r="B85" s="13"/>
      <c r="C85" s="79" t="s">
        <v>125</v>
      </c>
      <c r="D85" s="16"/>
      <c r="F85" s="374"/>
      <c r="G85" s="264">
        <f>SUM(G76:G84)</f>
        <v>0</v>
      </c>
      <c r="H85" s="264">
        <f>SUM(H76:H84)</f>
        <v>0</v>
      </c>
    </row>
    <row r="86" spans="1:10" x14ac:dyDescent="0.2">
      <c r="A86" s="27"/>
      <c r="B86" s="13"/>
      <c r="C86" s="56"/>
      <c r="D86" s="16"/>
      <c r="F86" s="374"/>
      <c r="G86" s="29"/>
      <c r="H86" s="29"/>
    </row>
    <row r="87" spans="1:10" x14ac:dyDescent="0.2">
      <c r="A87" s="27"/>
      <c r="B87" s="13"/>
      <c r="C87" s="56" t="s">
        <v>126</v>
      </c>
      <c r="D87" s="16"/>
      <c r="F87" s="59">
        <v>0</v>
      </c>
      <c r="G87" s="261">
        <f>ROUND(2*F87/100*G85,1)/2</f>
        <v>0</v>
      </c>
      <c r="H87" s="261">
        <f>ROUND(2*F87/100*H85,1)/2</f>
        <v>0</v>
      </c>
    </row>
    <row r="88" spans="1:10" x14ac:dyDescent="0.2">
      <c r="A88" s="27"/>
      <c r="B88" s="13"/>
      <c r="C88" s="56"/>
      <c r="D88" s="16"/>
      <c r="F88" s="30"/>
      <c r="G88" s="29"/>
      <c r="H88" s="29"/>
    </row>
    <row r="89" spans="1:10" ht="12" thickBot="1" x14ac:dyDescent="0.25">
      <c r="A89" s="27"/>
      <c r="B89" s="13"/>
      <c r="C89" s="56" t="s">
        <v>13</v>
      </c>
      <c r="D89" s="16"/>
      <c r="F89" s="30"/>
      <c r="G89" s="264">
        <f>G85-G87</f>
        <v>0</v>
      </c>
      <c r="H89" s="264">
        <f>H85-H87</f>
        <v>0</v>
      </c>
    </row>
    <row r="90" spans="1:10" x14ac:dyDescent="0.2">
      <c r="A90" s="27"/>
      <c r="B90" s="13"/>
      <c r="C90" s="56"/>
      <c r="D90" s="16"/>
      <c r="F90" s="30"/>
      <c r="G90" s="29"/>
      <c r="H90" s="29"/>
    </row>
    <row r="91" spans="1:10" x14ac:dyDescent="0.2">
      <c r="A91" s="27"/>
      <c r="B91" s="13"/>
      <c r="C91" s="56" t="s">
        <v>127</v>
      </c>
      <c r="D91" s="16"/>
      <c r="F91" s="30">
        <v>8.1</v>
      </c>
      <c r="G91" s="261">
        <f>ROUND(2*F91/100*G89,1)/2</f>
        <v>0</v>
      </c>
      <c r="H91" s="261">
        <f>ROUND(2*F91/100*H89,1)/2</f>
        <v>0</v>
      </c>
    </row>
    <row r="92" spans="1:10" x14ac:dyDescent="0.2">
      <c r="A92" s="27"/>
      <c r="B92" s="13"/>
      <c r="C92" s="56"/>
      <c r="D92" s="16"/>
      <c r="F92" s="13"/>
      <c r="G92" s="29"/>
      <c r="H92" s="29"/>
    </row>
    <row r="93" spans="1:10" ht="12" thickBot="1" x14ac:dyDescent="0.25">
      <c r="A93" s="27"/>
      <c r="B93" s="13"/>
      <c r="C93" s="79" t="s">
        <v>439</v>
      </c>
      <c r="D93" s="104"/>
      <c r="F93" s="31"/>
      <c r="G93" s="263">
        <f>G89+G91</f>
        <v>0</v>
      </c>
      <c r="H93" s="263">
        <f>H89+H91</f>
        <v>0</v>
      </c>
    </row>
    <row r="94" spans="1:10" ht="12" thickTop="1" x14ac:dyDescent="0.2">
      <c r="A94" s="27"/>
      <c r="B94" s="13"/>
      <c r="C94" s="56"/>
      <c r="D94" s="16"/>
      <c r="F94" s="13"/>
      <c r="G94" s="29"/>
      <c r="H94" s="29"/>
    </row>
    <row r="95" spans="1:10" x14ac:dyDescent="0.2">
      <c r="A95" s="15" t="s">
        <v>421</v>
      </c>
      <c r="B95" s="13"/>
      <c r="C95" s="56" t="s">
        <v>440</v>
      </c>
      <c r="F95" s="13"/>
      <c r="G95" s="261">
        <f>H585</f>
        <v>0</v>
      </c>
      <c r="H95" s="339">
        <v>0</v>
      </c>
      <c r="I95" s="359" t="str">
        <f>IF(H95&lt;&gt;G95,"Achtung, Beitragsunterschied zwischen UNT &amp; Kontrollstelle!","")</f>
        <v/>
      </c>
      <c r="J95" s="339"/>
    </row>
    <row r="96" spans="1:10" x14ac:dyDescent="0.2">
      <c r="A96" s="27"/>
      <c r="B96" s="13"/>
      <c r="C96" s="56"/>
      <c r="D96" s="16"/>
      <c r="F96" s="13"/>
      <c r="G96" s="29"/>
      <c r="H96" s="29"/>
    </row>
    <row r="97" spans="1:10" x14ac:dyDescent="0.2">
      <c r="A97" s="27"/>
      <c r="B97" s="13"/>
      <c r="C97" s="56" t="s">
        <v>127</v>
      </c>
      <c r="D97" s="16"/>
      <c r="F97" s="30">
        <v>8.1</v>
      </c>
      <c r="G97" s="261">
        <f>ROUND(2*F97/100*G95,1)/2</f>
        <v>0</v>
      </c>
      <c r="H97" s="261">
        <f>ROUND(2*F97/100*H95,1)/2</f>
        <v>0</v>
      </c>
    </row>
    <row r="98" spans="1:10" x14ac:dyDescent="0.2">
      <c r="A98" s="27"/>
      <c r="B98" s="13"/>
      <c r="C98" s="56"/>
      <c r="D98" s="16"/>
      <c r="F98" s="13"/>
      <c r="G98" s="14"/>
    </row>
    <row r="99" spans="1:10" s="130" customFormat="1" ht="12.75" x14ac:dyDescent="0.2">
      <c r="A99" s="128"/>
      <c r="B99" s="126"/>
      <c r="C99" s="155" t="s">
        <v>731</v>
      </c>
      <c r="D99" s="131"/>
      <c r="F99" s="126"/>
      <c r="G99" s="358">
        <f>G93+G95+G97</f>
        <v>0</v>
      </c>
      <c r="H99" s="358">
        <f>H93+H95+H97</f>
        <v>0</v>
      </c>
      <c r="J99" s="234"/>
    </row>
    <row r="100" spans="1:10" s="130" customFormat="1" ht="12.75" x14ac:dyDescent="0.2">
      <c r="A100" s="127"/>
      <c r="B100" s="126"/>
      <c r="C100" s="157"/>
      <c r="D100" s="154"/>
      <c r="F100" s="126"/>
      <c r="G100" s="129"/>
      <c r="H100" s="129"/>
      <c r="J100" s="234"/>
    </row>
    <row r="101" spans="1:10" x14ac:dyDescent="0.2">
      <c r="A101" s="27"/>
      <c r="B101" s="13"/>
      <c r="C101" s="56" t="s">
        <v>129</v>
      </c>
      <c r="D101" s="16"/>
      <c r="F101" s="21"/>
      <c r="G101" s="206">
        <v>0</v>
      </c>
    </row>
    <row r="102" spans="1:10" x14ac:dyDescent="0.2">
      <c r="A102" s="27"/>
      <c r="B102" s="13"/>
      <c r="C102" s="56"/>
      <c r="D102" s="16"/>
      <c r="F102" s="21"/>
      <c r="G102" s="21"/>
    </row>
    <row r="103" spans="1:10" x14ac:dyDescent="0.2">
      <c r="A103" s="27"/>
      <c r="B103" s="13"/>
      <c r="C103" s="112" t="s">
        <v>386</v>
      </c>
      <c r="D103" s="113"/>
      <c r="E103" s="379"/>
      <c r="F103" s="379"/>
      <c r="G103" s="266">
        <v>0</v>
      </c>
    </row>
    <row r="104" spans="1:10" x14ac:dyDescent="0.2">
      <c r="A104" s="27"/>
      <c r="B104" s="13"/>
      <c r="C104" s="78"/>
      <c r="D104" s="18"/>
      <c r="F104" s="21"/>
      <c r="G104" s="31"/>
    </row>
    <row r="106" spans="1:10" x14ac:dyDescent="0.2">
      <c r="A106" s="27"/>
      <c r="B106" s="13"/>
      <c r="C106" s="103"/>
      <c r="D106" s="103"/>
      <c r="F106" s="103"/>
      <c r="G106" s="103"/>
    </row>
    <row r="107" spans="1:10" x14ac:dyDescent="0.2">
      <c r="A107" s="27"/>
      <c r="B107" s="13"/>
      <c r="C107" s="56"/>
      <c r="D107" s="16"/>
      <c r="G107" s="265"/>
    </row>
    <row r="108" spans="1:10" x14ac:dyDescent="0.2">
      <c r="A108" s="27"/>
      <c r="B108" s="13"/>
      <c r="C108" s="56"/>
      <c r="D108" s="16"/>
      <c r="F108" s="33"/>
      <c r="G108" s="32"/>
    </row>
    <row r="109" spans="1:10" x14ac:dyDescent="0.2">
      <c r="A109" s="27"/>
      <c r="B109" s="13"/>
      <c r="C109" s="56"/>
      <c r="D109" s="16"/>
      <c r="G109" s="265"/>
    </row>
    <row r="110" spans="1:10" x14ac:dyDescent="0.2">
      <c r="A110" s="27"/>
      <c r="B110" s="13"/>
      <c r="C110" s="56"/>
      <c r="D110" s="16"/>
      <c r="F110" s="13"/>
      <c r="G110" s="14"/>
    </row>
    <row r="111" spans="1:10" x14ac:dyDescent="0.2">
      <c r="A111" s="27"/>
      <c r="B111" s="13"/>
      <c r="C111" s="56"/>
      <c r="D111" s="16"/>
      <c r="F111" s="13"/>
      <c r="G111" s="14"/>
    </row>
    <row r="112" spans="1:10" x14ac:dyDescent="0.2">
      <c r="A112" s="27"/>
      <c r="B112" s="13"/>
      <c r="C112" s="103" t="s">
        <v>493</v>
      </c>
      <c r="D112" s="103"/>
      <c r="F112" s="103"/>
      <c r="G112" s="103"/>
    </row>
    <row r="113" spans="1:8" x14ac:dyDescent="0.2">
      <c r="A113" s="27"/>
      <c r="B113" s="13"/>
      <c r="C113" s="56"/>
      <c r="D113" s="16"/>
      <c r="F113" s="13"/>
      <c r="G113" s="14"/>
    </row>
    <row r="114" spans="1:8" x14ac:dyDescent="0.2">
      <c r="A114" s="27"/>
      <c r="B114" s="13"/>
      <c r="E114" s="104" t="s">
        <v>87</v>
      </c>
      <c r="F114" s="34"/>
      <c r="G114" s="104" t="s">
        <v>334</v>
      </c>
    </row>
    <row r="115" spans="1:8" ht="45.6" customHeight="1" x14ac:dyDescent="0.2">
      <c r="A115" s="27"/>
      <c r="B115" s="13"/>
      <c r="C115" s="72" t="s">
        <v>336</v>
      </c>
      <c r="D115" s="60"/>
      <c r="E115" s="411"/>
      <c r="F115" s="412"/>
      <c r="G115" s="303"/>
      <c r="H115" s="304"/>
    </row>
    <row r="116" spans="1:8" x14ac:dyDescent="0.2">
      <c r="A116" s="27"/>
      <c r="B116" s="13"/>
      <c r="C116" s="72"/>
      <c r="D116" s="60"/>
      <c r="E116" s="35"/>
      <c r="F116" s="36"/>
      <c r="G116" s="14"/>
    </row>
    <row r="117" spans="1:8" x14ac:dyDescent="0.2">
      <c r="A117" s="27"/>
      <c r="B117" s="13"/>
      <c r="C117" s="80"/>
      <c r="D117" s="37"/>
      <c r="E117" s="35"/>
      <c r="F117" s="36"/>
      <c r="G117" s="14"/>
    </row>
    <row r="118" spans="1:8" ht="13.15" customHeight="1" x14ac:dyDescent="0.2">
      <c r="A118" s="20" t="s">
        <v>46</v>
      </c>
      <c r="B118" s="13"/>
      <c r="C118" s="423" t="s">
        <v>94</v>
      </c>
      <c r="D118" s="423"/>
      <c r="E118" s="423"/>
      <c r="F118" s="423"/>
      <c r="G118" s="423"/>
      <c r="H118" s="423"/>
    </row>
    <row r="119" spans="1:8" ht="13.15" customHeight="1" x14ac:dyDescent="0.2">
      <c r="A119" s="27"/>
      <c r="B119" s="13"/>
      <c r="C119" s="56"/>
      <c r="D119" s="16"/>
      <c r="E119" s="13"/>
      <c r="F119" s="14"/>
      <c r="G119" s="14"/>
    </row>
    <row r="120" spans="1:8" ht="13.15" customHeight="1" x14ac:dyDescent="0.2">
      <c r="A120" s="27" t="s">
        <v>47</v>
      </c>
      <c r="B120" s="13"/>
      <c r="C120" s="81" t="s">
        <v>131</v>
      </c>
      <c r="D120" s="38"/>
      <c r="E120" s="374"/>
      <c r="F120" s="14"/>
      <c r="G120" s="18"/>
    </row>
    <row r="121" spans="1:8" ht="13.15" customHeight="1" x14ac:dyDescent="0.2">
      <c r="A121" s="27"/>
      <c r="B121" s="13"/>
      <c r="C121" s="373"/>
      <c r="D121" s="17"/>
      <c r="E121" s="374"/>
      <c r="F121" s="14"/>
      <c r="G121" s="18"/>
    </row>
    <row r="122" spans="1:8" ht="13.15" customHeight="1" x14ac:dyDescent="0.2">
      <c r="A122" s="27"/>
      <c r="B122" s="13"/>
      <c r="C122" s="371" t="s">
        <v>83</v>
      </c>
      <c r="D122" s="12"/>
      <c r="E122" s="13"/>
      <c r="F122" s="14"/>
      <c r="G122" s="14"/>
    </row>
    <row r="123" spans="1:8" ht="13.15" customHeight="1" x14ac:dyDescent="0.2">
      <c r="A123" s="27"/>
      <c r="B123" s="13"/>
      <c r="C123" s="371" t="s">
        <v>441</v>
      </c>
      <c r="D123" s="12"/>
      <c r="E123" s="13"/>
      <c r="F123" s="14"/>
      <c r="G123" s="14"/>
    </row>
    <row r="124" spans="1:8" ht="13.15" customHeight="1" x14ac:dyDescent="0.2">
      <c r="A124" s="27"/>
      <c r="B124" s="13"/>
      <c r="C124" s="371" t="s">
        <v>442</v>
      </c>
      <c r="D124" s="12"/>
      <c r="E124" s="13"/>
      <c r="F124" s="14"/>
      <c r="G124" s="14"/>
    </row>
    <row r="125" spans="1:8" ht="13.15" customHeight="1" x14ac:dyDescent="0.2">
      <c r="A125" s="27"/>
      <c r="B125" s="13"/>
      <c r="C125" s="371" t="s">
        <v>132</v>
      </c>
      <c r="D125" s="12"/>
      <c r="E125" s="13"/>
      <c r="F125" s="14"/>
      <c r="G125" s="14"/>
    </row>
    <row r="126" spans="1:8" ht="13.15" customHeight="1" x14ac:dyDescent="0.2">
      <c r="A126" s="27"/>
      <c r="B126" s="13"/>
      <c r="C126" s="371"/>
      <c r="D126" s="12"/>
      <c r="E126" s="13"/>
      <c r="F126" s="14"/>
      <c r="G126" s="14"/>
    </row>
    <row r="127" spans="1:8" ht="13.15" customHeight="1" x14ac:dyDescent="0.2">
      <c r="A127" s="27"/>
      <c r="B127" s="13"/>
      <c r="C127" s="268" t="s">
        <v>494</v>
      </c>
      <c r="D127" s="12"/>
      <c r="E127" s="374" t="s">
        <v>498</v>
      </c>
      <c r="F127" s="414"/>
      <c r="G127" s="391"/>
      <c r="H127" s="415"/>
    </row>
    <row r="128" spans="1:8" ht="13.15" customHeight="1" x14ac:dyDescent="0.2">
      <c r="A128" s="27"/>
      <c r="B128" s="13"/>
      <c r="C128" s="56"/>
      <c r="D128" s="16"/>
      <c r="E128" s="374" t="s">
        <v>133</v>
      </c>
      <c r="F128" s="416"/>
      <c r="G128" s="417"/>
      <c r="H128" s="417"/>
    </row>
    <row r="129" spans="1:10" ht="13.15" customHeight="1" x14ac:dyDescent="0.2">
      <c r="A129" s="27"/>
      <c r="B129" s="13"/>
      <c r="C129" s="56"/>
      <c r="D129" s="16"/>
      <c r="E129" s="374"/>
      <c r="F129" s="14"/>
      <c r="G129" s="18"/>
    </row>
    <row r="130" spans="1:10" ht="13.15" customHeight="1" x14ac:dyDescent="0.2">
      <c r="A130" s="27"/>
      <c r="B130" s="13"/>
      <c r="C130" s="56"/>
      <c r="D130" s="16"/>
      <c r="E130" s="374"/>
      <c r="F130" s="14"/>
      <c r="G130" s="18"/>
    </row>
    <row r="131" spans="1:10" ht="13.15" customHeight="1" x14ac:dyDescent="0.2">
      <c r="A131" s="27" t="s">
        <v>48</v>
      </c>
      <c r="B131" s="13"/>
      <c r="C131" s="79" t="s">
        <v>134</v>
      </c>
      <c r="D131" s="104"/>
      <c r="E131" s="374"/>
      <c r="F131" s="14"/>
      <c r="G131" s="18"/>
    </row>
    <row r="132" spans="1:10" ht="13.15" customHeight="1" x14ac:dyDescent="0.2">
      <c r="A132" s="187"/>
      <c r="B132" s="13"/>
      <c r="C132" s="267" t="s">
        <v>495</v>
      </c>
      <c r="D132" s="256"/>
      <c r="E132" s="13"/>
      <c r="F132" s="14"/>
      <c r="G132" s="18"/>
    </row>
    <row r="133" spans="1:10" ht="13.15" customHeight="1" x14ac:dyDescent="0.2">
      <c r="A133" s="93"/>
      <c r="B133" s="13"/>
      <c r="C133" s="267" t="s">
        <v>496</v>
      </c>
      <c r="D133" s="16"/>
      <c r="E133" s="13"/>
      <c r="F133" s="14"/>
      <c r="G133" s="18"/>
    </row>
    <row r="134" spans="1:10" ht="13.15" customHeight="1" x14ac:dyDescent="0.2">
      <c r="A134" s="93"/>
      <c r="B134" s="13"/>
      <c r="C134" s="112"/>
      <c r="D134" s="16"/>
      <c r="E134" s="13"/>
      <c r="F134" s="14"/>
      <c r="G134" s="18"/>
    </row>
    <row r="135" spans="1:10" ht="13.15" customHeight="1" x14ac:dyDescent="0.2">
      <c r="A135" s="93"/>
      <c r="B135" s="13"/>
      <c r="C135" s="112"/>
      <c r="D135" s="16"/>
      <c r="E135" s="13"/>
      <c r="F135" s="14"/>
      <c r="G135" s="18"/>
    </row>
    <row r="136" spans="1:10" ht="13.15" customHeight="1" x14ac:dyDescent="0.2">
      <c r="A136" s="93"/>
      <c r="B136" s="13"/>
      <c r="C136" s="267" t="s">
        <v>497</v>
      </c>
      <c r="D136" s="16"/>
      <c r="E136" s="374" t="s">
        <v>498</v>
      </c>
      <c r="F136" s="414"/>
      <c r="G136" s="417"/>
      <c r="H136" s="417"/>
    </row>
    <row r="137" spans="1:10" ht="13.15" customHeight="1" x14ac:dyDescent="0.2">
      <c r="A137" s="93"/>
      <c r="B137" s="13"/>
      <c r="C137" s="56"/>
      <c r="D137" s="16"/>
      <c r="E137" s="374" t="s">
        <v>133</v>
      </c>
      <c r="F137" s="414"/>
      <c r="G137" s="417"/>
      <c r="H137" s="417"/>
    </row>
    <row r="138" spans="1:10" ht="13.15" customHeight="1" x14ac:dyDescent="0.2">
      <c r="A138" s="27"/>
      <c r="B138" s="13"/>
      <c r="C138" s="56"/>
      <c r="D138" s="16"/>
      <c r="E138" s="374"/>
      <c r="F138" s="14"/>
      <c r="G138" s="18"/>
    </row>
    <row r="139" spans="1:10" ht="13.15" customHeight="1" x14ac:dyDescent="0.2">
      <c r="A139" s="27"/>
      <c r="B139" s="13"/>
      <c r="C139" s="56"/>
      <c r="D139" s="16"/>
      <c r="E139" s="374"/>
      <c r="F139" s="14"/>
      <c r="G139" s="18"/>
    </row>
    <row r="140" spans="1:10" ht="13.15" customHeight="1" x14ac:dyDescent="0.2">
      <c r="A140" s="27" t="s">
        <v>49</v>
      </c>
      <c r="B140" s="13"/>
      <c r="C140" s="79" t="s">
        <v>135</v>
      </c>
      <c r="D140" s="104"/>
      <c r="E140" s="13"/>
      <c r="F140" s="14"/>
      <c r="G140" s="14"/>
    </row>
    <row r="141" spans="1:10" ht="75" customHeight="1" x14ac:dyDescent="0.2">
      <c r="A141" s="6"/>
      <c r="B141" s="13"/>
      <c r="C141" s="413"/>
      <c r="D141" s="410"/>
      <c r="E141" s="410"/>
      <c r="F141" s="410"/>
      <c r="G141" s="410"/>
      <c r="H141" s="410"/>
      <c r="I141" s="294"/>
    </row>
    <row r="142" spans="1:10" x14ac:dyDescent="0.2">
      <c r="A142" s="188"/>
      <c r="B142" s="13"/>
      <c r="C142" s="7"/>
      <c r="D142" s="7"/>
      <c r="E142" s="8"/>
      <c r="F142" s="7"/>
      <c r="G142" s="7"/>
    </row>
    <row r="143" spans="1:10" x14ac:dyDescent="0.2">
      <c r="A143" s="274"/>
      <c r="B143" s="13"/>
      <c r="C143" s="275"/>
      <c r="D143" s="275"/>
      <c r="E143" s="381" t="s">
        <v>31</v>
      </c>
      <c r="F143" s="331" t="s">
        <v>32</v>
      </c>
      <c r="G143" s="65" t="s">
        <v>33</v>
      </c>
      <c r="H143" s="65" t="s">
        <v>136</v>
      </c>
      <c r="I143" s="276"/>
      <c r="J143" s="276"/>
    </row>
    <row r="144" spans="1:10" ht="13.15" customHeight="1" x14ac:dyDescent="0.2">
      <c r="A144" s="273" t="s">
        <v>51</v>
      </c>
      <c r="B144" s="250"/>
      <c r="C144" s="251" t="s">
        <v>95</v>
      </c>
      <c r="D144" s="381"/>
      <c r="E144" s="276"/>
      <c r="F144" s="276"/>
      <c r="G144" s="276"/>
      <c r="H144" s="276"/>
      <c r="I144" s="276"/>
      <c r="J144" s="276"/>
    </row>
    <row r="145" spans="1:10" ht="13.15" customHeight="1" x14ac:dyDescent="0.2">
      <c r="A145" s="20" t="s">
        <v>52</v>
      </c>
      <c r="B145" s="13"/>
      <c r="C145" s="382" t="s">
        <v>34</v>
      </c>
      <c r="D145" s="381"/>
      <c r="E145" s="10"/>
      <c r="F145" s="61"/>
      <c r="G145" s="62"/>
      <c r="H145" s="277"/>
      <c r="I145" s="276"/>
      <c r="J145" s="276"/>
    </row>
    <row r="146" spans="1:10" ht="13.15" customHeight="1" x14ac:dyDescent="0.2">
      <c r="A146" s="51" t="s">
        <v>137</v>
      </c>
      <c r="B146" s="13"/>
      <c r="C146" s="382" t="s">
        <v>29</v>
      </c>
      <c r="D146" s="381"/>
      <c r="E146" s="13" t="s">
        <v>426</v>
      </c>
      <c r="F146" s="281">
        <v>1</v>
      </c>
      <c r="G146" s="201">
        <v>0</v>
      </c>
      <c r="H146" s="306">
        <f>IF(F146="EP",0,F146*G146)</f>
        <v>0</v>
      </c>
      <c r="I146" s="276"/>
      <c r="J146" s="276"/>
    </row>
    <row r="147" spans="1:10" ht="22.9" customHeight="1" x14ac:dyDescent="0.2">
      <c r="A147" s="26"/>
      <c r="B147" s="13"/>
      <c r="C147" s="77" t="s">
        <v>789</v>
      </c>
      <c r="D147" s="41"/>
      <c r="E147" s="21"/>
      <c r="F147" s="22"/>
      <c r="G147" s="63"/>
      <c r="H147" s="276"/>
      <c r="I147" s="276"/>
      <c r="J147" s="276"/>
    </row>
    <row r="148" spans="1:10" ht="13.15" customHeight="1" x14ac:dyDescent="0.2">
      <c r="A148" s="26"/>
      <c r="B148" s="13"/>
      <c r="C148" s="278" t="s">
        <v>727</v>
      </c>
      <c r="D148" s="41"/>
      <c r="E148" s="21"/>
      <c r="F148" s="22"/>
      <c r="G148" s="63"/>
      <c r="H148" s="276"/>
      <c r="I148" s="276"/>
      <c r="J148" s="276"/>
    </row>
    <row r="149" spans="1:10" ht="13.15" customHeight="1" x14ac:dyDescent="0.2">
      <c r="A149" s="26"/>
      <c r="B149" s="13"/>
      <c r="C149" s="285"/>
      <c r="D149" s="41"/>
      <c r="E149" s="21"/>
      <c r="F149" s="22"/>
      <c r="G149" s="63"/>
    </row>
    <row r="150" spans="1:10" ht="13.15" customHeight="1" x14ac:dyDescent="0.2">
      <c r="A150" s="26"/>
      <c r="B150" s="13"/>
      <c r="C150" s="284" t="s">
        <v>532</v>
      </c>
      <c r="D150" s="41"/>
      <c r="E150" s="21"/>
      <c r="F150" s="22"/>
      <c r="G150" s="63"/>
    </row>
    <row r="151" spans="1:10" ht="13.15" customHeight="1" x14ac:dyDescent="0.2">
      <c r="A151" s="26"/>
      <c r="B151" s="13"/>
      <c r="C151" s="272" t="s">
        <v>437</v>
      </c>
      <c r="D151" s="41"/>
      <c r="E151" s="21"/>
      <c r="F151" s="22"/>
      <c r="G151" s="63"/>
    </row>
    <row r="152" spans="1:10" ht="13.15" customHeight="1" x14ac:dyDescent="0.2">
      <c r="A152" s="26"/>
      <c r="B152" s="13"/>
      <c r="C152" s="56" t="s">
        <v>305</v>
      </c>
      <c r="D152" s="41"/>
      <c r="E152" s="21"/>
      <c r="F152" s="22"/>
      <c r="G152" s="63"/>
    </row>
    <row r="153" spans="1:10" ht="13.15" customHeight="1" x14ac:dyDescent="0.2">
      <c r="A153" s="26"/>
      <c r="B153" s="13"/>
      <c r="C153" s="286"/>
      <c r="D153" s="41"/>
      <c r="E153" s="21"/>
      <c r="F153" s="22"/>
      <c r="G153" s="63"/>
    </row>
    <row r="154" spans="1:10" ht="168" customHeight="1" x14ac:dyDescent="0.2">
      <c r="A154" s="26"/>
      <c r="B154" s="13"/>
      <c r="C154" s="56" t="s">
        <v>744</v>
      </c>
      <c r="D154" s="41"/>
      <c r="E154" s="21"/>
      <c r="F154" s="22"/>
      <c r="G154" s="63"/>
      <c r="H154" s="276"/>
      <c r="I154" s="276"/>
      <c r="J154" s="276"/>
    </row>
    <row r="155" spans="1:10" s="379" customFormat="1" ht="41.45" customHeight="1" x14ac:dyDescent="0.2">
      <c r="A155" s="26"/>
      <c r="B155" s="21"/>
      <c r="C155" s="77" t="s">
        <v>513</v>
      </c>
      <c r="D155" s="41"/>
      <c r="E155" s="21"/>
      <c r="F155" s="22"/>
      <c r="G155" s="97"/>
      <c r="H155" s="43"/>
      <c r="I155" s="43"/>
      <c r="J155" s="43"/>
    </row>
    <row r="156" spans="1:10" ht="33.6" customHeight="1" x14ac:dyDescent="0.2">
      <c r="A156" s="26"/>
      <c r="B156" s="13"/>
      <c r="C156" s="77" t="s">
        <v>745</v>
      </c>
      <c r="D156" s="41"/>
      <c r="E156" s="21"/>
      <c r="F156" s="22"/>
      <c r="G156" s="63"/>
      <c r="H156" s="276"/>
      <c r="I156" s="276"/>
      <c r="J156" s="276"/>
    </row>
    <row r="157" spans="1:10" ht="76.900000000000006" customHeight="1" x14ac:dyDescent="0.2">
      <c r="A157" s="20"/>
      <c r="B157" s="13"/>
      <c r="C157" s="77" t="s">
        <v>443</v>
      </c>
      <c r="D157" s="381"/>
      <c r="E157" s="21"/>
      <c r="F157" s="22"/>
      <c r="G157" s="63"/>
      <c r="H157" s="277"/>
      <c r="I157" s="276"/>
      <c r="J157" s="276"/>
    </row>
    <row r="158" spans="1:10" ht="13.15" customHeight="1" x14ac:dyDescent="0.2">
      <c r="A158" s="20"/>
      <c r="B158" s="13"/>
      <c r="C158" s="56" t="s">
        <v>499</v>
      </c>
      <c r="D158" s="56"/>
      <c r="E158" s="269" t="s">
        <v>426</v>
      </c>
      <c r="F158" s="279" t="s">
        <v>512</v>
      </c>
      <c r="G158" s="56"/>
      <c r="H158" s="56"/>
    </row>
    <row r="159" spans="1:10" ht="13.15" customHeight="1" x14ac:dyDescent="0.2">
      <c r="A159" s="20"/>
      <c r="B159" s="13"/>
      <c r="C159" s="56" t="s">
        <v>500</v>
      </c>
      <c r="D159" s="56"/>
      <c r="E159" s="269" t="s">
        <v>426</v>
      </c>
      <c r="F159" s="279" t="s">
        <v>512</v>
      </c>
      <c r="G159" s="56"/>
      <c r="H159" s="56"/>
    </row>
    <row r="160" spans="1:10" ht="22.9" customHeight="1" x14ac:dyDescent="0.2">
      <c r="A160" s="20"/>
      <c r="B160" s="13"/>
      <c r="C160" s="77" t="s">
        <v>514</v>
      </c>
      <c r="D160" s="56"/>
      <c r="E160" s="269"/>
      <c r="F160" s="280"/>
      <c r="G160" s="56"/>
      <c r="H160" s="56"/>
    </row>
    <row r="161" spans="1:8" x14ac:dyDescent="0.2">
      <c r="A161" s="10" t="s">
        <v>501</v>
      </c>
      <c r="B161" s="13"/>
      <c r="C161" s="233" t="s">
        <v>416</v>
      </c>
      <c r="D161" s="12"/>
      <c r="E161" s="13" t="s">
        <v>426</v>
      </c>
      <c r="F161" s="281">
        <v>1</v>
      </c>
      <c r="G161" s="201">
        <v>0</v>
      </c>
      <c r="H161" s="306">
        <f>IF(F161="EP",0,F161*G161)</f>
        <v>0</v>
      </c>
    </row>
    <row r="162" spans="1:8" ht="76.900000000000006" customHeight="1" x14ac:dyDescent="0.2">
      <c r="A162" s="20"/>
      <c r="B162" s="13"/>
      <c r="C162" s="112" t="s">
        <v>747</v>
      </c>
      <c r="D162" s="5"/>
      <c r="E162" s="21"/>
      <c r="F162" s="22"/>
      <c r="G162" s="63"/>
      <c r="H162" s="277"/>
    </row>
    <row r="163" spans="1:8" ht="22.15" customHeight="1" x14ac:dyDescent="0.2">
      <c r="A163" s="20"/>
      <c r="B163" s="13"/>
      <c r="C163" s="112" t="s">
        <v>746</v>
      </c>
      <c r="D163" s="5"/>
      <c r="E163" s="21"/>
      <c r="F163" s="22"/>
      <c r="G163" s="63"/>
      <c r="H163" s="277"/>
    </row>
    <row r="164" spans="1:8" ht="14.45" customHeight="1" x14ac:dyDescent="0.2">
      <c r="A164" s="20"/>
      <c r="B164" s="13"/>
      <c r="C164" s="75" t="s">
        <v>303</v>
      </c>
      <c r="D164" s="5"/>
      <c r="E164" s="21"/>
      <c r="F164" s="22"/>
      <c r="G164" s="63"/>
      <c r="H164" s="277"/>
    </row>
    <row r="165" spans="1:8" ht="14.45" customHeight="1" x14ac:dyDescent="0.2">
      <c r="A165" s="20"/>
      <c r="B165" s="13"/>
      <c r="C165" s="270" t="s">
        <v>437</v>
      </c>
      <c r="D165" s="5"/>
      <c r="E165" s="21"/>
      <c r="F165" s="22"/>
      <c r="G165" s="63"/>
      <c r="H165" s="277"/>
    </row>
    <row r="166" spans="1:8" ht="14.45" customHeight="1" x14ac:dyDescent="0.2">
      <c r="A166" s="20"/>
      <c r="B166" s="13"/>
      <c r="C166" s="255" t="s">
        <v>540</v>
      </c>
      <c r="D166" s="5"/>
      <c r="E166" s="21"/>
      <c r="F166" s="22"/>
      <c r="G166" s="63"/>
      <c r="H166" s="277"/>
    </row>
    <row r="167" spans="1:8" ht="14.45" customHeight="1" x14ac:dyDescent="0.2">
      <c r="A167" s="20"/>
      <c r="B167" s="13"/>
      <c r="C167" s="271" t="s">
        <v>437</v>
      </c>
      <c r="D167" s="5"/>
      <c r="E167" s="21"/>
      <c r="F167" s="22"/>
      <c r="G167" s="63"/>
      <c r="H167" s="277"/>
    </row>
    <row r="168" spans="1:8" ht="14.45" customHeight="1" x14ac:dyDescent="0.2">
      <c r="A168" s="20"/>
      <c r="B168" s="13"/>
      <c r="C168" s="75" t="s">
        <v>734</v>
      </c>
      <c r="D168" s="5"/>
      <c r="E168" s="21"/>
      <c r="F168" s="22"/>
      <c r="G168" s="63"/>
      <c r="H168" s="277"/>
    </row>
    <row r="169" spans="1:8" ht="14.45" customHeight="1" x14ac:dyDescent="0.2">
      <c r="A169" s="20"/>
      <c r="B169" s="13"/>
      <c r="C169" s="82" t="s">
        <v>387</v>
      </c>
      <c r="D169" s="5"/>
      <c r="E169" s="21"/>
      <c r="F169" s="22"/>
      <c r="G169" s="63"/>
      <c r="H169" s="277"/>
    </row>
    <row r="170" spans="1:8" ht="14.45" customHeight="1" x14ac:dyDescent="0.2">
      <c r="A170" s="20"/>
      <c r="B170" s="13"/>
      <c r="C170" s="5" t="s">
        <v>735</v>
      </c>
      <c r="D170" s="5"/>
      <c r="E170" s="21"/>
      <c r="F170" s="22"/>
      <c r="G170" s="63"/>
      <c r="H170" s="277"/>
    </row>
    <row r="171" spans="1:8" s="379" customFormat="1" ht="14.45" customHeight="1" x14ac:dyDescent="0.2">
      <c r="A171" s="180"/>
      <c r="B171" s="111"/>
      <c r="C171" s="82" t="s">
        <v>387</v>
      </c>
      <c r="D171" s="89"/>
      <c r="E171" s="111"/>
      <c r="F171" s="178"/>
      <c r="G171" s="63"/>
      <c r="H171" s="277"/>
    </row>
    <row r="172" spans="1:8" ht="14.45" customHeight="1" x14ac:dyDescent="0.2">
      <c r="A172" s="20"/>
      <c r="B172" s="13"/>
      <c r="C172" s="380" t="s">
        <v>545</v>
      </c>
      <c r="D172" s="2"/>
      <c r="E172" s="21"/>
      <c r="F172" s="22"/>
      <c r="G172" s="63"/>
      <c r="H172" s="277"/>
    </row>
    <row r="173" spans="1:8" ht="15" customHeight="1" x14ac:dyDescent="0.2">
      <c r="A173" s="20"/>
      <c r="B173" s="13"/>
      <c r="C173" s="305" t="s">
        <v>437</v>
      </c>
      <c r="D173" s="2"/>
      <c r="E173" s="21"/>
      <c r="F173" s="22"/>
      <c r="G173" s="63"/>
      <c r="H173" s="277"/>
    </row>
    <row r="174" spans="1:8" ht="24.6" customHeight="1" x14ac:dyDescent="0.2">
      <c r="A174" s="20"/>
      <c r="B174" s="13"/>
      <c r="C174" s="1" t="s">
        <v>138</v>
      </c>
      <c r="D174" s="1"/>
      <c r="E174" s="21"/>
      <c r="F174" s="22"/>
      <c r="G174" s="63"/>
      <c r="H174" s="277"/>
    </row>
    <row r="175" spans="1:8" ht="25.9" customHeight="1" x14ac:dyDescent="0.2">
      <c r="A175" s="10" t="s">
        <v>515</v>
      </c>
      <c r="B175" s="13"/>
      <c r="C175" s="378" t="s">
        <v>520</v>
      </c>
      <c r="D175" s="43"/>
      <c r="E175" s="309" t="s">
        <v>551</v>
      </c>
      <c r="F175" s="257">
        <v>0</v>
      </c>
      <c r="G175" s="201">
        <v>0</v>
      </c>
      <c r="H175" s="306">
        <f>IF(F175="EP",0,F175*G175)</f>
        <v>0</v>
      </c>
    </row>
    <row r="176" spans="1:8" ht="44.45" customHeight="1" x14ac:dyDescent="0.2">
      <c r="A176" s="10" t="s">
        <v>516</v>
      </c>
      <c r="B176" s="13"/>
      <c r="C176" s="378" t="s">
        <v>546</v>
      </c>
      <c r="D176" s="43"/>
      <c r="E176" s="13" t="s">
        <v>426</v>
      </c>
      <c r="F176" s="45">
        <v>1</v>
      </c>
      <c r="G176" s="201">
        <v>0</v>
      </c>
      <c r="H176" s="306">
        <f>IF(F176="EP",0,F176*G176)</f>
        <v>0</v>
      </c>
    </row>
    <row r="177" spans="1:8" ht="13.15" customHeight="1" x14ac:dyDescent="0.2">
      <c r="A177" s="26" t="s">
        <v>139</v>
      </c>
      <c r="B177" s="13"/>
      <c r="C177" s="382" t="s">
        <v>35</v>
      </c>
      <c r="D177" s="381"/>
      <c r="E177" s="21"/>
      <c r="F177" s="22"/>
      <c r="G177" s="63"/>
      <c r="H177" s="65"/>
    </row>
    <row r="178" spans="1:8" ht="55.9" customHeight="1" x14ac:dyDescent="0.2">
      <c r="A178" s="10" t="s">
        <v>517</v>
      </c>
      <c r="B178" s="13"/>
      <c r="C178" s="5" t="s">
        <v>521</v>
      </c>
      <c r="D178" s="43"/>
      <c r="E178" s="45" t="s">
        <v>19</v>
      </c>
      <c r="F178" s="254">
        <v>1</v>
      </c>
      <c r="G178" s="201">
        <v>0</v>
      </c>
      <c r="H178" s="203">
        <f>IF(F178="EP",0,F178*G178)</f>
        <v>0</v>
      </c>
    </row>
    <row r="179" spans="1:8" ht="33" customHeight="1" x14ac:dyDescent="0.2">
      <c r="A179" s="10" t="s">
        <v>518</v>
      </c>
      <c r="B179" s="13"/>
      <c r="C179" s="56" t="s">
        <v>726</v>
      </c>
      <c r="D179" s="375"/>
      <c r="E179" s="308" t="s">
        <v>551</v>
      </c>
      <c r="F179" s="209">
        <v>0</v>
      </c>
      <c r="G179" s="201">
        <v>0</v>
      </c>
      <c r="H179" s="203">
        <f>IF(F179="EP",0,F179*G179)</f>
        <v>0</v>
      </c>
    </row>
    <row r="180" spans="1:8" ht="15" customHeight="1" x14ac:dyDescent="0.2">
      <c r="A180" s="20"/>
      <c r="B180" s="13"/>
      <c r="C180" s="102" t="s">
        <v>302</v>
      </c>
      <c r="D180" s="375"/>
      <c r="E180" s="375"/>
      <c r="F180" s="375"/>
      <c r="G180" s="375"/>
      <c r="H180" s="65"/>
    </row>
    <row r="181" spans="1:8" ht="15" customHeight="1" x14ac:dyDescent="0.2">
      <c r="A181" s="20"/>
      <c r="B181" s="13"/>
      <c r="C181" s="282" t="s">
        <v>437</v>
      </c>
      <c r="D181" s="375"/>
      <c r="E181" s="375"/>
      <c r="F181" s="375"/>
      <c r="G181" s="375"/>
      <c r="H181" s="65"/>
    </row>
    <row r="182" spans="1:8" ht="15" customHeight="1" x14ac:dyDescent="0.2">
      <c r="A182" s="20"/>
      <c r="B182" s="13"/>
      <c r="C182" s="102" t="s">
        <v>780</v>
      </c>
      <c r="D182" s="375"/>
    </row>
    <row r="183" spans="1:8" ht="15" customHeight="1" x14ac:dyDescent="0.2">
      <c r="A183" s="20"/>
      <c r="B183" s="13"/>
      <c r="C183" s="283" t="s">
        <v>437</v>
      </c>
      <c r="D183" s="375"/>
      <c r="E183" s="375"/>
      <c r="F183" s="375"/>
      <c r="G183" s="375"/>
      <c r="H183" s="65"/>
    </row>
    <row r="184" spans="1:8" ht="15" customHeight="1" x14ac:dyDescent="0.2">
      <c r="A184" s="20"/>
      <c r="B184" s="13"/>
      <c r="C184" s="360" t="s">
        <v>305</v>
      </c>
      <c r="D184" s="375"/>
      <c r="E184" s="375"/>
      <c r="F184" s="375"/>
      <c r="G184" s="375"/>
      <c r="H184" s="65"/>
    </row>
    <row r="185" spans="1:8" ht="15" customHeight="1" x14ac:dyDescent="0.2">
      <c r="A185" s="20"/>
      <c r="B185" s="13"/>
      <c r="C185" s="282"/>
      <c r="D185" s="375"/>
      <c r="E185" s="375"/>
      <c r="F185" s="375"/>
      <c r="G185" s="375"/>
      <c r="H185" s="65"/>
    </row>
    <row r="186" spans="1:8" ht="15" customHeight="1" x14ac:dyDescent="0.2">
      <c r="A186" s="20"/>
      <c r="B186" s="13"/>
      <c r="C186" s="102" t="s">
        <v>345</v>
      </c>
      <c r="D186" s="375"/>
    </row>
    <row r="187" spans="1:8" ht="47.45" customHeight="1" x14ac:dyDescent="0.2">
      <c r="A187" s="10" t="s">
        <v>519</v>
      </c>
      <c r="B187" s="13"/>
      <c r="C187" s="77" t="s">
        <v>529</v>
      </c>
      <c r="D187" s="77"/>
      <c r="E187" s="13" t="s">
        <v>74</v>
      </c>
      <c r="F187" s="209">
        <v>0</v>
      </c>
      <c r="G187" s="201">
        <v>0</v>
      </c>
      <c r="H187" s="203">
        <f>IF(F187="EP",0,F187*G187)</f>
        <v>0</v>
      </c>
    </row>
    <row r="188" spans="1:8" ht="13.15" customHeight="1" x14ac:dyDescent="0.2">
      <c r="A188" s="177" t="s">
        <v>140</v>
      </c>
      <c r="B188" s="111"/>
      <c r="C188" s="295" t="s">
        <v>737</v>
      </c>
      <c r="D188" s="295"/>
      <c r="E188" s="295"/>
      <c r="F188" s="295"/>
      <c r="G188" s="295"/>
      <c r="H188" s="295"/>
    </row>
    <row r="189" spans="1:8" ht="97.15" customHeight="1" x14ac:dyDescent="0.2">
      <c r="A189" s="110" t="s">
        <v>539</v>
      </c>
      <c r="B189" s="110"/>
      <c r="C189" s="1" t="s">
        <v>736</v>
      </c>
      <c r="D189" s="110"/>
      <c r="E189" s="110"/>
      <c r="F189" s="110"/>
      <c r="G189" s="110"/>
      <c r="H189" s="110"/>
    </row>
    <row r="190" spans="1:8" ht="15" customHeight="1" x14ac:dyDescent="0.2">
      <c r="A190" s="180"/>
      <c r="B190" s="110"/>
      <c r="C190" s="288" t="s">
        <v>533</v>
      </c>
      <c r="D190" s="110"/>
      <c r="E190" s="110"/>
      <c r="F190" s="110"/>
      <c r="G190" s="110"/>
      <c r="H190" s="110"/>
    </row>
    <row r="191" spans="1:8" ht="15" customHeight="1" x14ac:dyDescent="0.2">
      <c r="A191" s="289"/>
      <c r="B191" s="290"/>
      <c r="C191" s="287" t="s">
        <v>437</v>
      </c>
      <c r="D191" s="110"/>
      <c r="E191" s="110"/>
      <c r="F191" s="110"/>
      <c r="G191" s="110"/>
      <c r="H191" s="110"/>
    </row>
    <row r="192" spans="1:8" ht="15" customHeight="1" x14ac:dyDescent="0.2">
      <c r="A192" s="180"/>
      <c r="B192" s="111"/>
      <c r="C192" s="112" t="s">
        <v>422</v>
      </c>
      <c r="D192" s="112"/>
      <c r="E192" s="13" t="s">
        <v>426</v>
      </c>
      <c r="F192" s="73">
        <v>0</v>
      </c>
      <c r="G192" s="201">
        <v>0</v>
      </c>
      <c r="H192" s="203">
        <f>IF(F192="EP",0,F192*G192)</f>
        <v>0</v>
      </c>
    </row>
    <row r="193" spans="1:8" ht="15" customHeight="1" x14ac:dyDescent="0.2">
      <c r="A193" s="180"/>
      <c r="B193" s="111"/>
      <c r="C193" s="288" t="s">
        <v>769</v>
      </c>
      <c r="D193" s="112"/>
      <c r="E193" s="13"/>
      <c r="F193" s="45"/>
      <c r="G193" s="208"/>
      <c r="H193" s="208"/>
    </row>
    <row r="194" spans="1:8" ht="15" customHeight="1" x14ac:dyDescent="0.2">
      <c r="A194" s="180"/>
      <c r="B194" s="111"/>
      <c r="C194" s="287" t="s">
        <v>437</v>
      </c>
      <c r="D194" s="112"/>
      <c r="E194" s="13"/>
      <c r="F194" s="45"/>
      <c r="G194" s="208"/>
      <c r="H194" s="208"/>
    </row>
    <row r="195" spans="1:8" ht="15.6" customHeight="1" x14ac:dyDescent="0.2">
      <c r="A195" s="177"/>
      <c r="B195" s="111"/>
      <c r="C195" s="113" t="s">
        <v>774</v>
      </c>
      <c r="D195" s="295"/>
      <c r="E195" s="13" t="s">
        <v>426</v>
      </c>
      <c r="F195" s="73">
        <v>0</v>
      </c>
      <c r="G195" s="201">
        <v>0</v>
      </c>
      <c r="H195" s="203">
        <f>IF(F195="EP",0,F195*G195)</f>
        <v>0</v>
      </c>
    </row>
    <row r="196" spans="1:8" ht="15.6" customHeight="1" x14ac:dyDescent="0.2">
      <c r="A196" s="177" t="s">
        <v>144</v>
      </c>
      <c r="B196" s="111"/>
      <c r="C196" s="295" t="s">
        <v>738</v>
      </c>
      <c r="D196" s="295"/>
      <c r="E196" s="295"/>
      <c r="F196" s="295"/>
      <c r="G196" s="295"/>
      <c r="H196" s="295"/>
    </row>
    <row r="197" spans="1:8" ht="15.6" customHeight="1" x14ac:dyDescent="0.2">
      <c r="A197" s="177"/>
      <c r="B197" s="111"/>
      <c r="C197" s="113" t="s">
        <v>748</v>
      </c>
      <c r="D197" s="295"/>
      <c r="E197" s="13" t="s">
        <v>25</v>
      </c>
      <c r="F197" s="45">
        <v>1</v>
      </c>
      <c r="G197" s="201">
        <v>0</v>
      </c>
      <c r="H197" s="203">
        <f>IF(F197="EP",0,F197*G197)</f>
        <v>0</v>
      </c>
    </row>
    <row r="198" spans="1:8" ht="15.6" customHeight="1" x14ac:dyDescent="0.2">
      <c r="A198" s="177"/>
      <c r="B198" s="111"/>
      <c r="C198" s="113" t="s">
        <v>749</v>
      </c>
      <c r="D198" s="295"/>
      <c r="E198" s="13" t="s">
        <v>426</v>
      </c>
      <c r="F198" s="73">
        <v>0</v>
      </c>
      <c r="G198" s="201">
        <v>0</v>
      </c>
      <c r="H198" s="203">
        <f>IF(F198="EP",0,F198*G198)</f>
        <v>0</v>
      </c>
    </row>
    <row r="199" spans="1:8" ht="35.450000000000003" customHeight="1" x14ac:dyDescent="0.2">
      <c r="A199" s="368" t="s">
        <v>293</v>
      </c>
      <c r="B199" s="111"/>
      <c r="C199" s="235" t="s">
        <v>750</v>
      </c>
      <c r="D199" s="295"/>
      <c r="E199" s="13" t="s">
        <v>426</v>
      </c>
      <c r="F199" s="73">
        <v>0</v>
      </c>
      <c r="G199" s="201">
        <v>0</v>
      </c>
      <c r="H199" s="203">
        <f>IF(F199="EP",0,F199*G199)</f>
        <v>0</v>
      </c>
    </row>
    <row r="200" spans="1:8" x14ac:dyDescent="0.2">
      <c r="A200" s="368"/>
      <c r="B200" s="111"/>
      <c r="C200" s="113" t="s">
        <v>751</v>
      </c>
      <c r="D200" s="295"/>
      <c r="E200" s="13" t="s">
        <v>25</v>
      </c>
      <c r="F200" s="73">
        <v>0</v>
      </c>
      <c r="G200" s="201">
        <v>0</v>
      </c>
      <c r="H200" s="203">
        <f>IF(F200="EP",0,F200*G200)</f>
        <v>0</v>
      </c>
    </row>
    <row r="201" spans="1:8" x14ac:dyDescent="0.2">
      <c r="A201" s="368" t="s">
        <v>294</v>
      </c>
      <c r="B201" s="13"/>
      <c r="C201" s="382" t="s">
        <v>36</v>
      </c>
      <c r="D201" s="381"/>
      <c r="E201" s="21"/>
      <c r="F201" s="22"/>
      <c r="G201" s="63"/>
      <c r="H201" s="65"/>
    </row>
    <row r="202" spans="1:8" ht="13.15" customHeight="1" x14ac:dyDescent="0.2">
      <c r="A202" s="110"/>
      <c r="B202" s="13"/>
      <c r="C202" s="74" t="s">
        <v>306</v>
      </c>
      <c r="D202" s="74"/>
      <c r="E202" s="269" t="s">
        <v>426</v>
      </c>
      <c r="F202" s="279" t="s">
        <v>512</v>
      </c>
      <c r="G202" s="74"/>
      <c r="H202" s="74"/>
    </row>
    <row r="203" spans="1:8" ht="13.15" customHeight="1" x14ac:dyDescent="0.2">
      <c r="A203" s="110"/>
      <c r="B203" s="13"/>
      <c r="C203" s="74" t="s">
        <v>262</v>
      </c>
      <c r="D203" s="74"/>
      <c r="E203" s="269" t="s">
        <v>426</v>
      </c>
      <c r="F203" s="279" t="s">
        <v>512</v>
      </c>
      <c r="G203" s="74"/>
      <c r="H203" s="74"/>
    </row>
    <row r="204" spans="1:8" ht="13.15" customHeight="1" x14ac:dyDescent="0.2">
      <c r="A204" s="110" t="s">
        <v>547</v>
      </c>
      <c r="B204" s="13"/>
      <c r="C204" s="74" t="s">
        <v>141</v>
      </c>
      <c r="D204" s="16"/>
      <c r="E204" s="13" t="s">
        <v>426</v>
      </c>
      <c r="F204" s="291">
        <v>0</v>
      </c>
      <c r="G204" s="201">
        <v>0</v>
      </c>
      <c r="H204" s="203">
        <f t="shared" ref="H204:H212" si="1">IF(F204="EP",0,F204*G204)</f>
        <v>0</v>
      </c>
    </row>
    <row r="205" spans="1:8" ht="13.15" customHeight="1" x14ac:dyDescent="0.2">
      <c r="A205" s="110" t="s">
        <v>548</v>
      </c>
      <c r="B205" s="13"/>
      <c r="C205" s="74" t="s">
        <v>142</v>
      </c>
      <c r="D205" s="16"/>
      <c r="E205" s="13" t="s">
        <v>426</v>
      </c>
      <c r="F205" s="291">
        <v>0</v>
      </c>
      <c r="G205" s="201">
        <v>0</v>
      </c>
      <c r="H205" s="203">
        <f>IF(F205="EP",0,F205*G205)</f>
        <v>0</v>
      </c>
    </row>
    <row r="206" spans="1:8" ht="13.15" customHeight="1" x14ac:dyDescent="0.2">
      <c r="A206" s="110" t="s">
        <v>549</v>
      </c>
      <c r="B206" s="13"/>
      <c r="C206" s="74" t="s">
        <v>258</v>
      </c>
      <c r="D206" s="16"/>
      <c r="E206" s="13" t="s">
        <v>426</v>
      </c>
      <c r="F206" s="291">
        <v>0</v>
      </c>
      <c r="G206" s="201">
        <v>0</v>
      </c>
      <c r="H206" s="203">
        <f t="shared" si="1"/>
        <v>0</v>
      </c>
    </row>
    <row r="207" spans="1:8" ht="13.15" customHeight="1" x14ac:dyDescent="0.2">
      <c r="A207" s="110" t="s">
        <v>552</v>
      </c>
      <c r="B207" s="13"/>
      <c r="C207" s="74" t="s">
        <v>143</v>
      </c>
      <c r="D207" s="16"/>
      <c r="E207" s="13" t="s">
        <v>426</v>
      </c>
      <c r="F207" s="291">
        <v>0</v>
      </c>
      <c r="G207" s="201">
        <v>0</v>
      </c>
      <c r="H207" s="203">
        <f t="shared" si="1"/>
        <v>0</v>
      </c>
    </row>
    <row r="208" spans="1:8" ht="13.15" customHeight="1" x14ac:dyDescent="0.2">
      <c r="A208" s="110" t="s">
        <v>553</v>
      </c>
      <c r="B208" s="13"/>
      <c r="C208" s="56" t="s">
        <v>260</v>
      </c>
      <c r="D208" s="16"/>
      <c r="E208" s="13" t="s">
        <v>426</v>
      </c>
      <c r="F208" s="291">
        <v>0</v>
      </c>
      <c r="G208" s="201">
        <v>0</v>
      </c>
      <c r="H208" s="203">
        <f t="shared" si="1"/>
        <v>0</v>
      </c>
    </row>
    <row r="209" spans="1:29" s="253" customFormat="1" ht="22.15" customHeight="1" x14ac:dyDescent="0.2">
      <c r="A209" s="110" t="s">
        <v>556</v>
      </c>
      <c r="B209" s="13"/>
      <c r="C209" s="112" t="s">
        <v>388</v>
      </c>
      <c r="D209" s="16"/>
      <c r="E209" s="13" t="s">
        <v>426</v>
      </c>
      <c r="F209" s="291">
        <v>0</v>
      </c>
      <c r="G209" s="201">
        <v>0</v>
      </c>
      <c r="H209" s="203">
        <f t="shared" si="1"/>
        <v>0</v>
      </c>
      <c r="I209" s="254"/>
      <c r="J209" s="254"/>
      <c r="K209" s="254"/>
      <c r="L209" s="254"/>
      <c r="M209" s="254"/>
      <c r="N209" s="254"/>
      <c r="O209" s="254"/>
      <c r="P209" s="254"/>
      <c r="Q209" s="254"/>
      <c r="R209" s="254"/>
      <c r="S209" s="254"/>
      <c r="T209" s="254"/>
      <c r="U209" s="254"/>
      <c r="V209" s="254"/>
      <c r="W209" s="254"/>
      <c r="X209" s="254"/>
      <c r="Y209" s="254"/>
      <c r="Z209" s="254"/>
      <c r="AA209" s="254"/>
      <c r="AB209" s="254"/>
      <c r="AC209" s="254"/>
    </row>
    <row r="210" spans="1:29" ht="13.15" customHeight="1" x14ac:dyDescent="0.2">
      <c r="A210" s="187"/>
      <c r="B210" s="13"/>
      <c r="C210" s="321" t="s">
        <v>259</v>
      </c>
      <c r="D210" s="16"/>
      <c r="F210" s="258"/>
      <c r="H210" s="208"/>
    </row>
    <row r="211" spans="1:29" x14ac:dyDescent="0.2">
      <c r="A211" s="93"/>
      <c r="B211" s="13"/>
      <c r="C211" s="83"/>
      <c r="D211" s="16"/>
      <c r="F211" s="258"/>
      <c r="H211" s="208"/>
    </row>
    <row r="212" spans="1:29" ht="23.45" customHeight="1" x14ac:dyDescent="0.2">
      <c r="A212" s="110" t="s">
        <v>752</v>
      </c>
      <c r="B212" s="13"/>
      <c r="C212" s="56" t="s">
        <v>261</v>
      </c>
      <c r="D212" s="16"/>
      <c r="E212" s="13" t="s">
        <v>426</v>
      </c>
      <c r="F212" s="291">
        <v>0</v>
      </c>
      <c r="G212" s="201">
        <v>0</v>
      </c>
      <c r="H212" s="203">
        <f t="shared" si="1"/>
        <v>0</v>
      </c>
    </row>
    <row r="213" spans="1:29" x14ac:dyDescent="0.2">
      <c r="A213" s="110"/>
      <c r="B213" s="13"/>
      <c r="C213" s="321" t="s">
        <v>259</v>
      </c>
      <c r="D213" s="16"/>
      <c r="E213" s="13"/>
      <c r="F213" s="258"/>
      <c r="H213" s="208"/>
    </row>
    <row r="214" spans="1:29" ht="13.15" customHeight="1" x14ac:dyDescent="0.2">
      <c r="A214" s="93"/>
      <c r="B214" s="13"/>
      <c r="C214" s="83"/>
      <c r="D214" s="16"/>
    </row>
    <row r="215" spans="1:29" ht="13.15" customHeight="1" x14ac:dyDescent="0.2">
      <c r="A215" s="307" t="s">
        <v>296</v>
      </c>
      <c r="B215" s="179"/>
      <c r="C215" s="302" t="s">
        <v>314</v>
      </c>
      <c r="D215" s="302"/>
      <c r="E215" s="302"/>
      <c r="F215" s="302"/>
      <c r="G215" s="302"/>
      <c r="H215" s="302"/>
      <c r="I215" s="253"/>
      <c r="J215" s="253"/>
      <c r="K215" s="253"/>
      <c r="L215" s="253"/>
      <c r="M215" s="253"/>
      <c r="N215" s="253"/>
      <c r="O215" s="253"/>
      <c r="P215" s="253"/>
      <c r="Q215" s="253"/>
      <c r="R215" s="253"/>
      <c r="S215" s="253"/>
      <c r="T215" s="253"/>
      <c r="U215" s="253"/>
      <c r="V215" s="253"/>
      <c r="W215" s="253"/>
      <c r="X215" s="253"/>
      <c r="Y215" s="253"/>
      <c r="Z215" s="253"/>
      <c r="AA215" s="253"/>
      <c r="AB215" s="253"/>
      <c r="AC215" s="253"/>
    </row>
    <row r="216" spans="1:29" ht="13.15" customHeight="1" x14ac:dyDescent="0.2">
      <c r="A216" s="190"/>
      <c r="B216" s="111"/>
      <c r="C216" s="422" t="s">
        <v>357</v>
      </c>
      <c r="D216" s="422"/>
      <c r="E216" s="422"/>
      <c r="F216" s="422"/>
      <c r="G216" s="422"/>
      <c r="H216" s="64"/>
    </row>
    <row r="217" spans="1:29" ht="13.15" customHeight="1" x14ac:dyDescent="0.2">
      <c r="A217" s="110" t="s">
        <v>557</v>
      </c>
      <c r="B217" s="111"/>
      <c r="C217" s="193" t="s">
        <v>419</v>
      </c>
      <c r="D217" s="380"/>
      <c r="E217" s="380"/>
      <c r="F217" s="380"/>
      <c r="G217" s="380"/>
      <c r="H217" s="64"/>
    </row>
    <row r="218" spans="1:29" ht="13.15" customHeight="1" x14ac:dyDescent="0.2">
      <c r="A218" s="110" t="s">
        <v>753</v>
      </c>
      <c r="B218" s="111"/>
      <c r="C218" s="112" t="s">
        <v>762</v>
      </c>
      <c r="D218" s="113"/>
      <c r="E218" s="13" t="s">
        <v>426</v>
      </c>
      <c r="F218" s="45">
        <v>1</v>
      </c>
      <c r="G218" s="203">
        <v>0</v>
      </c>
      <c r="H218" s="203">
        <f>IF(F218="EP",0,F218*G218)</f>
        <v>0</v>
      </c>
    </row>
    <row r="219" spans="1:29" ht="72.599999999999994" customHeight="1" x14ac:dyDescent="0.2">
      <c r="A219" s="180"/>
      <c r="B219" s="111"/>
      <c r="C219" s="5" t="s">
        <v>742</v>
      </c>
      <c r="D219" s="113"/>
      <c r="E219" s="66"/>
      <c r="F219" s="66"/>
      <c r="G219" s="63"/>
      <c r="H219" s="208"/>
    </row>
    <row r="220" spans="1:29" ht="13.9" customHeight="1" x14ac:dyDescent="0.2">
      <c r="A220" s="110" t="s">
        <v>754</v>
      </c>
      <c r="B220" s="111"/>
      <c r="C220" s="112" t="s">
        <v>763</v>
      </c>
      <c r="D220" s="113"/>
      <c r="E220" s="13" t="s">
        <v>426</v>
      </c>
      <c r="F220" s="45">
        <v>2</v>
      </c>
      <c r="G220" s="203">
        <v>0</v>
      </c>
      <c r="H220" s="203">
        <f t="shared" ref="H220" si="2">IF(F220="EP",0,F220*G220)</f>
        <v>0</v>
      </c>
    </row>
    <row r="221" spans="1:29" ht="33" customHeight="1" x14ac:dyDescent="0.2">
      <c r="A221" s="110"/>
      <c r="B221" s="111"/>
      <c r="C221" s="380" t="s">
        <v>761</v>
      </c>
      <c r="D221" s="380"/>
      <c r="E221" s="380"/>
      <c r="F221" s="380"/>
      <c r="G221" s="380"/>
      <c r="H221" s="208"/>
    </row>
    <row r="222" spans="1:29" ht="17.45" customHeight="1" x14ac:dyDescent="0.2">
      <c r="A222" s="110" t="s">
        <v>755</v>
      </c>
      <c r="B222" s="111"/>
      <c r="C222" s="112" t="s">
        <v>764</v>
      </c>
      <c r="D222" s="113"/>
      <c r="E222" s="13" t="s">
        <v>426</v>
      </c>
      <c r="F222" s="45">
        <v>2</v>
      </c>
      <c r="G222" s="203">
        <v>0</v>
      </c>
      <c r="H222" s="203">
        <f t="shared" ref="H222:H228" si="3">IF(F222="EP",0,F222*G222)</f>
        <v>0</v>
      </c>
    </row>
    <row r="223" spans="1:29" ht="24" customHeight="1" x14ac:dyDescent="0.2">
      <c r="A223" s="110"/>
      <c r="B223" s="111"/>
      <c r="C223" s="380" t="s">
        <v>760</v>
      </c>
      <c r="D223" s="380"/>
      <c r="E223" s="380"/>
      <c r="F223" s="380"/>
      <c r="G223" s="380"/>
      <c r="H223" s="208"/>
    </row>
    <row r="224" spans="1:29" ht="25.9" customHeight="1" x14ac:dyDescent="0.2">
      <c r="A224" s="110" t="s">
        <v>558</v>
      </c>
      <c r="B224" s="111"/>
      <c r="C224" s="84" t="s">
        <v>550</v>
      </c>
      <c r="D224" s="113"/>
      <c r="E224" s="308" t="s">
        <v>551</v>
      </c>
      <c r="F224" s="206">
        <v>0</v>
      </c>
      <c r="G224" s="201">
        <v>0</v>
      </c>
      <c r="H224" s="203">
        <f t="shared" si="3"/>
        <v>0</v>
      </c>
    </row>
    <row r="225" spans="1:29" ht="115.9" customHeight="1" x14ac:dyDescent="0.2">
      <c r="A225" s="110" t="s">
        <v>559</v>
      </c>
      <c r="B225" s="111"/>
      <c r="C225" s="89" t="s">
        <v>791</v>
      </c>
      <c r="D225" s="113"/>
      <c r="E225" s="308" t="s">
        <v>551</v>
      </c>
      <c r="F225" s="206">
        <v>0</v>
      </c>
      <c r="G225" s="201">
        <v>0</v>
      </c>
      <c r="H225" s="203">
        <f t="shared" si="3"/>
        <v>0</v>
      </c>
    </row>
    <row r="226" spans="1:29" ht="22.15" customHeight="1" x14ac:dyDescent="0.2">
      <c r="A226" s="110" t="s">
        <v>560</v>
      </c>
      <c r="B226" s="111"/>
      <c r="C226" s="89" t="s">
        <v>554</v>
      </c>
      <c r="D226" s="113"/>
      <c r="E226" s="309" t="s">
        <v>551</v>
      </c>
      <c r="F226" s="254">
        <v>2</v>
      </c>
      <c r="G226" s="201">
        <v>0</v>
      </c>
      <c r="H226" s="203">
        <f t="shared" si="3"/>
        <v>0</v>
      </c>
    </row>
    <row r="227" spans="1:29" ht="22.15" customHeight="1" x14ac:dyDescent="0.2">
      <c r="A227" s="110" t="s">
        <v>756</v>
      </c>
      <c r="B227" s="111"/>
      <c r="C227" s="89" t="s">
        <v>765</v>
      </c>
      <c r="D227" s="113"/>
      <c r="E227" s="309" t="s">
        <v>551</v>
      </c>
      <c r="F227" s="254">
        <v>1</v>
      </c>
      <c r="G227" s="201">
        <v>0</v>
      </c>
      <c r="H227" s="203">
        <f t="shared" si="3"/>
        <v>0</v>
      </c>
    </row>
    <row r="228" spans="1:29" ht="33" customHeight="1" x14ac:dyDescent="0.2">
      <c r="A228" s="110" t="s">
        <v>757</v>
      </c>
      <c r="B228" s="111"/>
      <c r="C228" s="89" t="s">
        <v>555</v>
      </c>
      <c r="D228" s="113"/>
      <c r="E228" s="309" t="s">
        <v>551</v>
      </c>
      <c r="F228" s="257">
        <v>0</v>
      </c>
      <c r="G228" s="201">
        <v>0</v>
      </c>
      <c r="H228" s="203">
        <f t="shared" si="3"/>
        <v>0</v>
      </c>
    </row>
    <row r="229" spans="1:29" ht="22.9" customHeight="1" x14ac:dyDescent="0.2">
      <c r="A229" s="110" t="s">
        <v>776</v>
      </c>
      <c r="B229" s="111"/>
      <c r="C229" s="84" t="s">
        <v>337</v>
      </c>
      <c r="D229" s="113"/>
      <c r="E229" s="45" t="s">
        <v>19</v>
      </c>
      <c r="F229" s="254">
        <v>1</v>
      </c>
      <c r="G229" s="201">
        <v>0</v>
      </c>
      <c r="H229" s="203">
        <f>IF(F229="EP",0,F229*G229)</f>
        <v>0</v>
      </c>
    </row>
    <row r="230" spans="1:29" ht="13.15" customHeight="1" x14ac:dyDescent="0.2">
      <c r="A230" s="180" t="s">
        <v>423</v>
      </c>
      <c r="B230" s="179"/>
      <c r="C230" s="341" t="s">
        <v>295</v>
      </c>
      <c r="D230" s="113"/>
      <c r="E230" s="181"/>
      <c r="F230" s="22"/>
      <c r="G230" s="63"/>
      <c r="H230" s="208"/>
    </row>
    <row r="231" spans="1:29" s="15" customFormat="1" ht="33" customHeight="1" x14ac:dyDescent="0.2">
      <c r="A231" s="110" t="s">
        <v>563</v>
      </c>
      <c r="B231" s="111"/>
      <c r="C231" s="89" t="s">
        <v>417</v>
      </c>
      <c r="D231" s="113"/>
      <c r="E231" s="45" t="s">
        <v>25</v>
      </c>
      <c r="F231" s="254">
        <v>1</v>
      </c>
      <c r="G231" s="201">
        <v>0</v>
      </c>
      <c r="H231" s="203">
        <f>IF(F231="EP",0,F231*G231)</f>
        <v>0</v>
      </c>
      <c r="I231" s="254"/>
      <c r="J231" s="254"/>
      <c r="K231" s="254"/>
      <c r="L231" s="254"/>
      <c r="M231" s="254"/>
      <c r="N231" s="254"/>
      <c r="O231" s="254"/>
      <c r="P231" s="254"/>
      <c r="Q231" s="254"/>
      <c r="R231" s="254"/>
      <c r="S231" s="254"/>
      <c r="T231" s="254"/>
      <c r="U231" s="254"/>
      <c r="V231" s="254"/>
      <c r="W231" s="254"/>
      <c r="X231" s="254"/>
      <c r="Y231" s="254"/>
      <c r="Z231" s="254"/>
      <c r="AA231" s="254"/>
      <c r="AB231" s="254"/>
      <c r="AC231" s="254"/>
    </row>
    <row r="232" spans="1:29" ht="22.9" customHeight="1" x14ac:dyDescent="0.2">
      <c r="A232" s="110" t="s">
        <v>564</v>
      </c>
      <c r="B232" s="183"/>
      <c r="C232" s="1" t="s">
        <v>561</v>
      </c>
      <c r="D232" s="113"/>
      <c r="E232" s="45" t="s">
        <v>25</v>
      </c>
      <c r="F232" s="254">
        <v>1</v>
      </c>
      <c r="G232" s="201">
        <v>0</v>
      </c>
      <c r="H232" s="203">
        <f>IF(F232="EP",0,F232*G232)</f>
        <v>0</v>
      </c>
    </row>
    <row r="233" spans="1:29" ht="22.9" customHeight="1" x14ac:dyDescent="0.2">
      <c r="A233" s="110" t="s">
        <v>758</v>
      </c>
      <c r="B233" s="111"/>
      <c r="C233" s="89" t="s">
        <v>418</v>
      </c>
      <c r="D233" s="113"/>
      <c r="E233" s="45" t="s">
        <v>25</v>
      </c>
      <c r="F233" s="254">
        <v>1</v>
      </c>
      <c r="G233" s="201">
        <v>0</v>
      </c>
      <c r="H233" s="203">
        <f>IF(F233="EP",0,F233*G233)</f>
        <v>0</v>
      </c>
    </row>
    <row r="234" spans="1:29" ht="33" customHeight="1" x14ac:dyDescent="0.2">
      <c r="A234" s="110" t="s">
        <v>759</v>
      </c>
      <c r="B234" s="111"/>
      <c r="C234" s="89" t="s">
        <v>562</v>
      </c>
      <c r="D234" s="113"/>
      <c r="E234" s="13" t="s">
        <v>25</v>
      </c>
      <c r="F234" s="45">
        <v>1</v>
      </c>
      <c r="G234" s="201">
        <v>0</v>
      </c>
      <c r="H234" s="203">
        <f>IF(F234="EP",0,F234*G234)</f>
        <v>0</v>
      </c>
    </row>
    <row r="235" spans="1:29" ht="13.15" customHeight="1" x14ac:dyDescent="0.2">
      <c r="A235" s="289" t="s">
        <v>766</v>
      </c>
      <c r="B235" s="111"/>
      <c r="C235" s="341" t="s">
        <v>444</v>
      </c>
      <c r="D235" s="341"/>
      <c r="E235" s="341"/>
      <c r="F235" s="341"/>
      <c r="G235" s="341"/>
      <c r="H235" s="341"/>
    </row>
    <row r="236" spans="1:29" ht="22.9" customHeight="1" x14ac:dyDescent="0.2">
      <c r="A236" s="180"/>
      <c r="B236" s="111"/>
      <c r="C236" s="89" t="s">
        <v>445</v>
      </c>
      <c r="D236" s="113"/>
      <c r="E236" s="181"/>
      <c r="F236" s="178"/>
      <c r="G236" s="63"/>
      <c r="H236" s="65"/>
    </row>
    <row r="237" spans="1:29" ht="13.15" customHeight="1" x14ac:dyDescent="0.2">
      <c r="A237" s="110" t="s">
        <v>767</v>
      </c>
      <c r="B237" s="111"/>
      <c r="C237" s="89" t="s">
        <v>297</v>
      </c>
      <c r="D237" s="113"/>
      <c r="E237" s="45" t="s">
        <v>25</v>
      </c>
      <c r="F237" s="254">
        <v>1</v>
      </c>
      <c r="G237" s="201">
        <v>0</v>
      </c>
      <c r="H237" s="203">
        <f>IF(F237="EP",0,F237*G237)</f>
        <v>0</v>
      </c>
    </row>
    <row r="238" spans="1:29" ht="22.9" customHeight="1" x14ac:dyDescent="0.2">
      <c r="A238" s="110" t="s">
        <v>768</v>
      </c>
      <c r="B238" s="111"/>
      <c r="C238" s="89" t="s">
        <v>307</v>
      </c>
      <c r="D238" s="113"/>
      <c r="E238" s="45" t="s">
        <v>25</v>
      </c>
      <c r="F238" s="254">
        <v>1</v>
      </c>
      <c r="G238" s="201">
        <v>0</v>
      </c>
      <c r="H238" s="203">
        <f>IF(F238="EP",0,F238*G238)</f>
        <v>0</v>
      </c>
    </row>
    <row r="239" spans="1:29" ht="13.15" customHeight="1" x14ac:dyDescent="0.2">
      <c r="A239" s="27"/>
      <c r="B239" s="13"/>
      <c r="C239" s="89"/>
      <c r="D239" s="16"/>
      <c r="E239" s="44"/>
      <c r="F239" s="22"/>
      <c r="G239" s="63"/>
      <c r="H239" s="65"/>
    </row>
    <row r="240" spans="1:29" s="315" customFormat="1" ht="13.15" customHeight="1" thickBot="1" x14ac:dyDescent="0.25">
      <c r="A240" s="273"/>
      <c r="B240" s="250"/>
      <c r="C240" s="251" t="s">
        <v>145</v>
      </c>
      <c r="D240" s="310"/>
      <c r="E240" s="311"/>
      <c r="F240" s="312"/>
      <c r="G240" s="313"/>
      <c r="H240" s="314">
        <f>SUM(H146:H238)</f>
        <v>0</v>
      </c>
    </row>
    <row r="241" spans="1:8" ht="13.15" customHeight="1" thickTop="1" x14ac:dyDescent="0.2">
      <c r="A241" s="20"/>
      <c r="B241" s="13"/>
      <c r="C241" s="382"/>
      <c r="D241" s="16"/>
      <c r="E241" s="48"/>
      <c r="F241" s="49"/>
      <c r="G241" s="68"/>
      <c r="H241" s="65"/>
    </row>
    <row r="242" spans="1:8" ht="13.15" customHeight="1" x14ac:dyDescent="0.2">
      <c r="A242" s="20" t="s">
        <v>53</v>
      </c>
      <c r="B242" s="13"/>
      <c r="C242" s="79" t="s">
        <v>37</v>
      </c>
      <c r="D242" s="16"/>
      <c r="E242" s="21"/>
      <c r="F242" s="22"/>
      <c r="G242" s="63"/>
      <c r="H242" s="69"/>
    </row>
    <row r="243" spans="1:8" ht="13.15" customHeight="1" x14ac:dyDescent="0.2">
      <c r="A243" s="26" t="s">
        <v>146</v>
      </c>
      <c r="B243" s="13"/>
      <c r="C243" s="382" t="s">
        <v>44</v>
      </c>
      <c r="D243" s="16"/>
      <c r="E243" s="21"/>
      <c r="F243" s="45"/>
      <c r="G243" s="63"/>
      <c r="H243" s="65"/>
    </row>
    <row r="244" spans="1:8" ht="13.15" customHeight="1" x14ac:dyDescent="0.2">
      <c r="A244" s="93"/>
      <c r="B244" s="13"/>
      <c r="C244" s="298" t="s">
        <v>381</v>
      </c>
      <c r="D244" s="298"/>
      <c r="E244" s="298"/>
      <c r="F244" s="298"/>
      <c r="G244" s="298"/>
      <c r="H244" s="298"/>
    </row>
    <row r="245" spans="1:8" ht="13.15" customHeight="1" x14ac:dyDescent="0.2">
      <c r="A245" s="51" t="s">
        <v>565</v>
      </c>
      <c r="B245" s="13"/>
      <c r="C245" s="89" t="s">
        <v>147</v>
      </c>
      <c r="D245" s="16"/>
      <c r="E245" s="13" t="s">
        <v>426</v>
      </c>
      <c r="F245" s="73">
        <v>0</v>
      </c>
      <c r="G245" s="201">
        <v>0</v>
      </c>
      <c r="H245" s="203">
        <f>IF(F245="EP",0,F245*G245)</f>
        <v>0</v>
      </c>
    </row>
    <row r="246" spans="1:8" ht="33.75" x14ac:dyDescent="0.2">
      <c r="A246" s="51"/>
      <c r="B246" s="13"/>
      <c r="C246" s="89" t="s">
        <v>775</v>
      </c>
      <c r="D246" s="16"/>
      <c r="E246" s="13"/>
      <c r="F246" s="366"/>
      <c r="G246" s="367"/>
      <c r="H246" s="367"/>
    </row>
    <row r="247" spans="1:8" ht="13.15" customHeight="1" x14ac:dyDescent="0.2">
      <c r="A247" s="51" t="s">
        <v>566</v>
      </c>
      <c r="B247" s="13"/>
      <c r="C247" s="89" t="s">
        <v>148</v>
      </c>
      <c r="D247" s="16"/>
      <c r="E247" s="13" t="s">
        <v>426</v>
      </c>
      <c r="F247" s="73">
        <v>0</v>
      </c>
      <c r="G247" s="201">
        <v>0</v>
      </c>
      <c r="H247" s="203">
        <f t="shared" ref="H247:H278" si="4">IF(F247="EP",0,F247*G247)</f>
        <v>0</v>
      </c>
    </row>
    <row r="248" spans="1:8" ht="13.15" customHeight="1" x14ac:dyDescent="0.2">
      <c r="A248" s="51" t="s">
        <v>567</v>
      </c>
      <c r="B248" s="13"/>
      <c r="C248" s="89" t="s">
        <v>350</v>
      </c>
      <c r="D248" s="16"/>
      <c r="E248" s="13" t="s">
        <v>426</v>
      </c>
      <c r="F248" s="73">
        <v>0</v>
      </c>
      <c r="G248" s="201">
        <v>0</v>
      </c>
      <c r="H248" s="203">
        <f>IF(F248="EP",0,F248*G248)</f>
        <v>0</v>
      </c>
    </row>
    <row r="249" spans="1:8" ht="13.15" customHeight="1" x14ac:dyDescent="0.2">
      <c r="A249" s="51" t="s">
        <v>568</v>
      </c>
      <c r="B249" s="13"/>
      <c r="C249" s="89" t="s">
        <v>149</v>
      </c>
      <c r="D249" s="16"/>
      <c r="E249" s="13" t="s">
        <v>426</v>
      </c>
      <c r="F249" s="73">
        <v>0</v>
      </c>
      <c r="G249" s="201">
        <v>0</v>
      </c>
      <c r="H249" s="203">
        <f t="shared" si="4"/>
        <v>0</v>
      </c>
    </row>
    <row r="250" spans="1:8" ht="13.15" customHeight="1" x14ac:dyDescent="0.2">
      <c r="A250" s="51" t="s">
        <v>569</v>
      </c>
      <c r="B250" s="13"/>
      <c r="C250" s="89" t="s">
        <v>150</v>
      </c>
      <c r="D250" s="16"/>
      <c r="E250" s="13" t="s">
        <v>426</v>
      </c>
      <c r="F250" s="73">
        <v>0</v>
      </c>
      <c r="G250" s="201">
        <v>0</v>
      </c>
      <c r="H250" s="203">
        <f t="shared" si="4"/>
        <v>0</v>
      </c>
    </row>
    <row r="251" spans="1:8" ht="13.15" customHeight="1" x14ac:dyDescent="0.2">
      <c r="A251" s="51" t="s">
        <v>570</v>
      </c>
      <c r="B251" s="13"/>
      <c r="C251" s="89" t="s">
        <v>151</v>
      </c>
      <c r="D251" s="16"/>
      <c r="E251" s="13" t="s">
        <v>426</v>
      </c>
      <c r="F251" s="73">
        <v>0</v>
      </c>
      <c r="G251" s="201">
        <v>0</v>
      </c>
      <c r="H251" s="203">
        <f t="shared" si="4"/>
        <v>0</v>
      </c>
    </row>
    <row r="252" spans="1:8" ht="13.15" customHeight="1" x14ac:dyDescent="0.2">
      <c r="A252" s="51" t="s">
        <v>571</v>
      </c>
      <c r="B252" s="13"/>
      <c r="C252" s="89" t="s">
        <v>152</v>
      </c>
      <c r="D252" s="16"/>
      <c r="E252" s="13" t="s">
        <v>426</v>
      </c>
      <c r="F252" s="73">
        <v>0</v>
      </c>
      <c r="G252" s="201">
        <v>0</v>
      </c>
      <c r="H252" s="203">
        <f t="shared" si="4"/>
        <v>0</v>
      </c>
    </row>
    <row r="253" spans="1:8" ht="13.15" customHeight="1" x14ac:dyDescent="0.2">
      <c r="A253" s="51" t="s">
        <v>572</v>
      </c>
      <c r="B253" s="13"/>
      <c r="C253" s="89" t="s">
        <v>153</v>
      </c>
      <c r="D253" s="16"/>
      <c r="E253" s="13" t="s">
        <v>426</v>
      </c>
      <c r="F253" s="73">
        <v>0</v>
      </c>
      <c r="G253" s="201">
        <v>0</v>
      </c>
      <c r="H253" s="203">
        <f t="shared" si="4"/>
        <v>0</v>
      </c>
    </row>
    <row r="254" spans="1:8" ht="13.15" customHeight="1" x14ac:dyDescent="0.2">
      <c r="A254" s="10" t="s">
        <v>263</v>
      </c>
      <c r="B254" s="13"/>
      <c r="C254" s="112" t="s">
        <v>573</v>
      </c>
      <c r="D254" s="16"/>
      <c r="E254" s="13" t="s">
        <v>426</v>
      </c>
      <c r="F254" s="73">
        <v>0</v>
      </c>
      <c r="G254" s="201">
        <v>0</v>
      </c>
      <c r="H254" s="203">
        <f t="shared" si="4"/>
        <v>0</v>
      </c>
    </row>
    <row r="255" spans="1:8" ht="13.15" customHeight="1" x14ac:dyDescent="0.2">
      <c r="A255" s="26" t="s">
        <v>154</v>
      </c>
      <c r="B255" s="13"/>
      <c r="C255" s="382" t="s">
        <v>346</v>
      </c>
      <c r="D255" s="16"/>
      <c r="E255" s="21"/>
      <c r="F255" s="45"/>
      <c r="G255" s="63"/>
      <c r="H255" s="65"/>
    </row>
    <row r="256" spans="1:8" ht="13.15" customHeight="1" x14ac:dyDescent="0.2">
      <c r="A256" s="93"/>
      <c r="B256" s="13"/>
      <c r="C256" s="298" t="s">
        <v>381</v>
      </c>
      <c r="D256" s="298"/>
      <c r="E256" s="298"/>
      <c r="F256" s="298"/>
      <c r="G256" s="298"/>
      <c r="H256" s="298"/>
    </row>
    <row r="257" spans="1:8" ht="13.15" customHeight="1" x14ac:dyDescent="0.2">
      <c r="A257" s="51" t="s">
        <v>574</v>
      </c>
      <c r="B257" s="13"/>
      <c r="C257" s="378" t="s">
        <v>346</v>
      </c>
      <c r="D257" s="16"/>
      <c r="E257" s="13" t="s">
        <v>426</v>
      </c>
      <c r="F257" s="73">
        <v>0</v>
      </c>
      <c r="G257" s="201">
        <v>0</v>
      </c>
      <c r="H257" s="203">
        <f>IF(F257="EP",0,F257*G257)</f>
        <v>0</v>
      </c>
    </row>
    <row r="258" spans="1:8" ht="13.15" customHeight="1" x14ac:dyDescent="0.2">
      <c r="A258" s="26" t="s">
        <v>165</v>
      </c>
      <c r="B258" s="13"/>
      <c r="C258" s="235" t="s">
        <v>42</v>
      </c>
      <c r="D258" s="113"/>
      <c r="E258" s="111"/>
      <c r="F258" s="178"/>
      <c r="G258" s="63"/>
      <c r="H258" s="65"/>
    </row>
    <row r="259" spans="1:8" ht="13.15" customHeight="1" x14ac:dyDescent="0.2">
      <c r="A259" s="93"/>
      <c r="B259" s="13"/>
      <c r="C259" s="298" t="s">
        <v>381</v>
      </c>
      <c r="D259" s="298"/>
      <c r="E259" s="298"/>
      <c r="F259" s="298"/>
      <c r="G259" s="298"/>
      <c r="H259" s="298"/>
    </row>
    <row r="260" spans="1:8" ht="13.15" customHeight="1" x14ac:dyDescent="0.2">
      <c r="A260" s="11" t="s">
        <v>575</v>
      </c>
      <c r="B260" s="13"/>
      <c r="C260" s="254"/>
      <c r="D260" s="16"/>
      <c r="E260" s="13" t="s">
        <v>426</v>
      </c>
      <c r="F260" s="73">
        <v>0</v>
      </c>
      <c r="G260" s="201">
        <v>0</v>
      </c>
      <c r="H260" s="203">
        <f>IF(F260="EP",0,F260*G260)</f>
        <v>0</v>
      </c>
    </row>
    <row r="261" spans="1:8" ht="13.15" customHeight="1" x14ac:dyDescent="0.2">
      <c r="A261" s="11"/>
      <c r="B261" s="13"/>
      <c r="C261" s="385" t="s">
        <v>155</v>
      </c>
      <c r="D261" s="16"/>
      <c r="E261" s="13"/>
      <c r="F261" s="45"/>
      <c r="G261" s="208"/>
      <c r="H261" s="208"/>
    </row>
    <row r="262" spans="1:8" ht="13.15" customHeight="1" x14ac:dyDescent="0.2">
      <c r="A262" s="27"/>
      <c r="B262" s="13"/>
      <c r="C262" s="385" t="s">
        <v>156</v>
      </c>
      <c r="D262" s="16"/>
      <c r="E262" s="13"/>
      <c r="F262" s="45"/>
      <c r="G262" s="66"/>
      <c r="H262" s="65"/>
    </row>
    <row r="263" spans="1:8" ht="13.15" customHeight="1" x14ac:dyDescent="0.2">
      <c r="A263" s="27"/>
      <c r="B263" s="13"/>
      <c r="C263" s="376" t="s">
        <v>157</v>
      </c>
      <c r="D263" s="16"/>
      <c r="E263" s="13"/>
      <c r="F263" s="45"/>
      <c r="G263" s="66"/>
      <c r="H263" s="65"/>
    </row>
    <row r="264" spans="1:8" ht="13.15" customHeight="1" x14ac:dyDescent="0.2">
      <c r="A264" s="27"/>
      <c r="B264" s="13"/>
      <c r="C264" s="376" t="s">
        <v>158</v>
      </c>
      <c r="D264" s="16"/>
    </row>
    <row r="265" spans="1:8" ht="13.15" customHeight="1" x14ac:dyDescent="0.2">
      <c r="A265" s="11" t="s">
        <v>576</v>
      </c>
      <c r="B265" s="13"/>
      <c r="C265" s="89" t="s">
        <v>389</v>
      </c>
      <c r="D265" s="16"/>
      <c r="E265" s="13" t="s">
        <v>426</v>
      </c>
      <c r="F265" s="73">
        <v>0</v>
      </c>
      <c r="G265" s="201">
        <v>0</v>
      </c>
      <c r="H265" s="203">
        <f>IF(F265="EP",0,F265*G265)</f>
        <v>0</v>
      </c>
    </row>
    <row r="266" spans="1:8" ht="13.15" customHeight="1" x14ac:dyDescent="0.2">
      <c r="A266" s="11" t="s">
        <v>577</v>
      </c>
      <c r="B266" s="13"/>
      <c r="C266" s="371" t="s">
        <v>153</v>
      </c>
      <c r="D266" s="16"/>
      <c r="E266" s="13" t="s">
        <v>426</v>
      </c>
      <c r="F266" s="73">
        <v>0</v>
      </c>
      <c r="G266" s="201">
        <v>0</v>
      </c>
      <c r="H266" s="203">
        <f t="shared" si="4"/>
        <v>0</v>
      </c>
    </row>
    <row r="267" spans="1:8" ht="22.9" customHeight="1" x14ac:dyDescent="0.2">
      <c r="A267" s="11" t="s">
        <v>578</v>
      </c>
      <c r="B267" s="13"/>
      <c r="C267" s="56" t="s">
        <v>585</v>
      </c>
      <c r="D267" s="16"/>
      <c r="E267" s="13" t="s">
        <v>426</v>
      </c>
      <c r="F267" s="73">
        <v>0</v>
      </c>
      <c r="G267" s="201">
        <v>0</v>
      </c>
      <c r="H267" s="203">
        <f>IF(F267="EP",0,F267*G267)</f>
        <v>0</v>
      </c>
    </row>
    <row r="268" spans="1:8" x14ac:dyDescent="0.2">
      <c r="A268" s="52" t="s">
        <v>171</v>
      </c>
      <c r="B268" s="13"/>
      <c r="C268" s="85" t="s">
        <v>43</v>
      </c>
      <c r="D268" s="16"/>
      <c r="E268" s="53"/>
      <c r="F268" s="54"/>
      <c r="G268" s="70"/>
      <c r="H268" s="65"/>
    </row>
    <row r="269" spans="1:8" ht="23.45" customHeight="1" x14ac:dyDescent="0.2">
      <c r="A269" s="93"/>
      <c r="B269" s="13"/>
      <c r="C269" s="175" t="s">
        <v>579</v>
      </c>
      <c r="D269" s="175"/>
      <c r="E269" s="175"/>
      <c r="F269" s="175"/>
      <c r="G269" s="175"/>
      <c r="H269" s="175"/>
    </row>
    <row r="270" spans="1:8" ht="45" customHeight="1" x14ac:dyDescent="0.2">
      <c r="A270" s="93"/>
      <c r="B270" s="13"/>
      <c r="C270" s="175" t="s">
        <v>580</v>
      </c>
      <c r="D270" s="16"/>
      <c r="E270" s="53"/>
      <c r="F270" s="54"/>
      <c r="G270" s="70"/>
      <c r="H270" s="65"/>
    </row>
    <row r="271" spans="1:8" ht="13.15" customHeight="1" x14ac:dyDescent="0.2">
      <c r="A271" s="55" t="s">
        <v>581</v>
      </c>
      <c r="B271" s="13"/>
      <c r="C271" s="376" t="s">
        <v>159</v>
      </c>
      <c r="D271" s="16"/>
      <c r="E271" s="13" t="s">
        <v>426</v>
      </c>
      <c r="F271" s="204">
        <v>0</v>
      </c>
      <c r="G271" s="201">
        <v>0</v>
      </c>
      <c r="H271" s="203">
        <f>IF(F271="EP",0,F271*G271)</f>
        <v>0</v>
      </c>
    </row>
    <row r="272" spans="1:8" ht="13.15" customHeight="1" x14ac:dyDescent="0.2">
      <c r="A272" s="40"/>
      <c r="B272" s="13"/>
      <c r="C272" s="376" t="s">
        <v>160</v>
      </c>
      <c r="D272" s="16"/>
      <c r="E272" s="53"/>
      <c r="F272" s="54"/>
      <c r="G272" s="70"/>
      <c r="H272" s="65"/>
    </row>
    <row r="273" spans="1:8" ht="13.15" customHeight="1" x14ac:dyDescent="0.2">
      <c r="A273" s="40"/>
      <c r="B273" s="13"/>
      <c r="C273" s="376" t="s">
        <v>161</v>
      </c>
      <c r="D273" s="16"/>
      <c r="E273" s="53"/>
      <c r="F273" s="54"/>
      <c r="G273" s="70"/>
      <c r="H273" s="65"/>
    </row>
    <row r="274" spans="1:8" ht="13.15" customHeight="1" x14ac:dyDescent="0.2">
      <c r="A274" s="40"/>
      <c r="B274" s="13"/>
      <c r="C274" s="376" t="s">
        <v>162</v>
      </c>
      <c r="D274" s="16"/>
      <c r="E274" s="53"/>
      <c r="F274" s="54"/>
      <c r="G274" s="70"/>
      <c r="H274" s="65"/>
    </row>
    <row r="275" spans="1:8" ht="13.15" customHeight="1" x14ac:dyDescent="0.2">
      <c r="A275" s="40"/>
      <c r="B275" s="13"/>
      <c r="C275" s="376" t="s">
        <v>163</v>
      </c>
      <c r="D275" s="16"/>
      <c r="E275" s="53"/>
      <c r="F275" s="54"/>
      <c r="G275" s="70"/>
      <c r="H275" s="65"/>
    </row>
    <row r="276" spans="1:8" ht="13.15" customHeight="1" x14ac:dyDescent="0.2">
      <c r="A276" s="40"/>
      <c r="B276" s="13"/>
      <c r="C276" s="376" t="s">
        <v>164</v>
      </c>
      <c r="D276" s="16"/>
    </row>
    <row r="277" spans="1:8" ht="22.15" customHeight="1" x14ac:dyDescent="0.2">
      <c r="A277" s="55" t="s">
        <v>582</v>
      </c>
      <c r="B277" s="13"/>
      <c r="C277" s="175" t="s">
        <v>351</v>
      </c>
      <c r="D277" s="16"/>
      <c r="E277" s="13" t="s">
        <v>426</v>
      </c>
      <c r="F277" s="73">
        <v>0</v>
      </c>
      <c r="G277" s="201">
        <v>0</v>
      </c>
      <c r="H277" s="203">
        <f>IF(F277="EP",0,F277*G277)</f>
        <v>0</v>
      </c>
    </row>
    <row r="278" spans="1:8" ht="13.15" customHeight="1" x14ac:dyDescent="0.2">
      <c r="A278" s="55" t="s">
        <v>583</v>
      </c>
      <c r="B278" s="13"/>
      <c r="C278" s="175" t="s">
        <v>153</v>
      </c>
      <c r="D278" s="16"/>
      <c r="E278" s="13" t="s">
        <v>426</v>
      </c>
      <c r="F278" s="73">
        <v>0</v>
      </c>
      <c r="G278" s="201">
        <v>0</v>
      </c>
      <c r="H278" s="203">
        <f t="shared" si="4"/>
        <v>0</v>
      </c>
    </row>
    <row r="279" spans="1:8" ht="22.9" customHeight="1" x14ac:dyDescent="0.2">
      <c r="A279" s="317" t="s">
        <v>584</v>
      </c>
      <c r="B279" s="13"/>
      <c r="C279" s="228" t="s">
        <v>740</v>
      </c>
      <c r="D279" s="16"/>
      <c r="E279" s="13" t="s">
        <v>426</v>
      </c>
      <c r="F279" s="73">
        <v>0</v>
      </c>
      <c r="G279" s="201">
        <v>0</v>
      </c>
      <c r="H279" s="203">
        <f>IF(F279="EP",0,F279*G279)</f>
        <v>0</v>
      </c>
    </row>
    <row r="280" spans="1:8" ht="13.15" customHeight="1" x14ac:dyDescent="0.2">
      <c r="A280" s="26" t="s">
        <v>173</v>
      </c>
      <c r="B280" s="13"/>
      <c r="C280" s="235" t="s">
        <v>166</v>
      </c>
      <c r="D280" s="16"/>
      <c r="E280" s="21"/>
      <c r="F280" s="22"/>
      <c r="G280" s="63"/>
      <c r="H280" s="65"/>
    </row>
    <row r="281" spans="1:8" ht="13.15" customHeight="1" x14ac:dyDescent="0.2">
      <c r="A281" s="20"/>
      <c r="B281" s="13"/>
      <c r="C281" s="112" t="s">
        <v>50</v>
      </c>
      <c r="D281" s="16"/>
      <c r="E281" s="21"/>
      <c r="F281" s="22"/>
      <c r="G281" s="63"/>
      <c r="H281" s="65"/>
    </row>
    <row r="282" spans="1:8" ht="13.15" customHeight="1" x14ac:dyDescent="0.2">
      <c r="A282" s="51" t="s">
        <v>586</v>
      </c>
      <c r="B282" s="13"/>
      <c r="C282" s="112" t="s">
        <v>167</v>
      </c>
      <c r="D282" s="16"/>
      <c r="E282" s="13" t="s">
        <v>426</v>
      </c>
      <c r="F282" s="73">
        <v>0</v>
      </c>
      <c r="G282" s="201">
        <v>0</v>
      </c>
      <c r="H282" s="203">
        <f t="shared" ref="H282:H295" si="5">IF(F282="EP",0,F282*G282)</f>
        <v>0</v>
      </c>
    </row>
    <row r="283" spans="1:8" ht="13.15" customHeight="1" x14ac:dyDescent="0.2">
      <c r="A283" s="51" t="s">
        <v>587</v>
      </c>
      <c r="B283" s="13"/>
      <c r="C283" s="112" t="s">
        <v>741</v>
      </c>
      <c r="D283" s="16"/>
      <c r="E283" s="13" t="s">
        <v>426</v>
      </c>
      <c r="F283" s="73">
        <v>0</v>
      </c>
      <c r="G283" s="201">
        <v>0</v>
      </c>
      <c r="H283" s="203">
        <f t="shared" si="5"/>
        <v>0</v>
      </c>
    </row>
    <row r="284" spans="1:8" ht="13.15" customHeight="1" x14ac:dyDescent="0.2">
      <c r="A284" s="51" t="s">
        <v>588</v>
      </c>
      <c r="B284" s="13"/>
      <c r="C284" s="112" t="s">
        <v>168</v>
      </c>
      <c r="D284" s="16"/>
      <c r="E284" s="13" t="s">
        <v>426</v>
      </c>
      <c r="F284" s="73">
        <v>0</v>
      </c>
      <c r="G284" s="201">
        <v>0</v>
      </c>
      <c r="H284" s="203">
        <f t="shared" si="5"/>
        <v>0</v>
      </c>
    </row>
    <row r="285" spans="1:8" ht="13.15" customHeight="1" x14ac:dyDescent="0.2">
      <c r="A285" s="51" t="s">
        <v>589</v>
      </c>
      <c r="B285" s="13"/>
      <c r="C285" s="86" t="s">
        <v>169</v>
      </c>
      <c r="D285" s="16"/>
      <c r="E285" s="13" t="s">
        <v>426</v>
      </c>
      <c r="F285" s="73">
        <v>0</v>
      </c>
      <c r="G285" s="201">
        <v>0</v>
      </c>
      <c r="H285" s="203">
        <f t="shared" si="5"/>
        <v>0</v>
      </c>
    </row>
    <row r="286" spans="1:8" ht="13.15" customHeight="1" x14ac:dyDescent="0.2">
      <c r="A286" s="51"/>
      <c r="B286" s="13"/>
      <c r="C286" s="316"/>
      <c r="D286" s="16"/>
      <c r="E286" s="13"/>
      <c r="F286" s="45"/>
      <c r="G286" s="208"/>
      <c r="H286" s="208"/>
    </row>
    <row r="287" spans="1:8" ht="13.15" customHeight="1" x14ac:dyDescent="0.2">
      <c r="A287" s="51" t="s">
        <v>590</v>
      </c>
      <c r="B287" s="13"/>
      <c r="C287" s="112" t="s">
        <v>170</v>
      </c>
      <c r="D287" s="16"/>
      <c r="E287" s="13" t="s">
        <v>426</v>
      </c>
      <c r="F287" s="73">
        <v>0</v>
      </c>
      <c r="G287" s="201">
        <v>0</v>
      </c>
      <c r="H287" s="203">
        <f t="shared" si="5"/>
        <v>0</v>
      </c>
    </row>
    <row r="288" spans="1:8" ht="13.15" customHeight="1" x14ac:dyDescent="0.2">
      <c r="A288" s="26" t="s">
        <v>175</v>
      </c>
      <c r="B288" s="13"/>
      <c r="C288" s="235" t="s">
        <v>172</v>
      </c>
      <c r="D288" s="16"/>
      <c r="E288" s="21"/>
      <c r="F288" s="22"/>
      <c r="G288" s="63"/>
      <c r="H288" s="65"/>
    </row>
    <row r="289" spans="1:8" ht="13.15" customHeight="1" x14ac:dyDescent="0.2">
      <c r="A289" s="20"/>
      <c r="B289" s="13"/>
      <c r="C289" s="112" t="s">
        <v>50</v>
      </c>
      <c r="D289" s="16"/>
      <c r="E289" s="21"/>
      <c r="F289" s="22"/>
      <c r="G289" s="63"/>
      <c r="H289" s="65"/>
    </row>
    <row r="290" spans="1:8" ht="13.15" customHeight="1" x14ac:dyDescent="0.2">
      <c r="A290" s="51" t="s">
        <v>592</v>
      </c>
      <c r="B290" s="13"/>
      <c r="C290" s="112" t="s">
        <v>167</v>
      </c>
      <c r="D290" s="16"/>
      <c r="E290" s="13" t="s">
        <v>426</v>
      </c>
      <c r="F290" s="73">
        <v>0</v>
      </c>
      <c r="G290" s="201">
        <v>0</v>
      </c>
      <c r="H290" s="203">
        <f t="shared" si="5"/>
        <v>0</v>
      </c>
    </row>
    <row r="291" spans="1:8" ht="13.15" customHeight="1" x14ac:dyDescent="0.2">
      <c r="A291" s="51" t="s">
        <v>593</v>
      </c>
      <c r="B291" s="13"/>
      <c r="C291" s="112" t="s">
        <v>591</v>
      </c>
      <c r="D291" s="16"/>
      <c r="E291" s="13" t="s">
        <v>426</v>
      </c>
      <c r="F291" s="73">
        <v>0</v>
      </c>
      <c r="G291" s="201">
        <v>0</v>
      </c>
      <c r="H291" s="203">
        <f t="shared" si="5"/>
        <v>0</v>
      </c>
    </row>
    <row r="292" spans="1:8" ht="13.15" customHeight="1" x14ac:dyDescent="0.2">
      <c r="A292" s="51" t="s">
        <v>594</v>
      </c>
      <c r="B292" s="13"/>
      <c r="C292" s="112" t="s">
        <v>168</v>
      </c>
      <c r="D292" s="16"/>
      <c r="E292" s="13" t="s">
        <v>426</v>
      </c>
      <c r="F292" s="73">
        <v>0</v>
      </c>
      <c r="G292" s="201">
        <v>0</v>
      </c>
      <c r="H292" s="203">
        <f t="shared" si="5"/>
        <v>0</v>
      </c>
    </row>
    <row r="293" spans="1:8" ht="13.15" customHeight="1" x14ac:dyDescent="0.2">
      <c r="A293" s="51" t="s">
        <v>595</v>
      </c>
      <c r="B293" s="13"/>
      <c r="C293" s="86" t="s">
        <v>169</v>
      </c>
      <c r="D293" s="16"/>
      <c r="E293" s="13" t="s">
        <v>426</v>
      </c>
      <c r="F293" s="73">
        <v>0</v>
      </c>
      <c r="G293" s="201">
        <v>0</v>
      </c>
      <c r="H293" s="203">
        <f t="shared" si="5"/>
        <v>0</v>
      </c>
    </row>
    <row r="294" spans="1:8" ht="13.15" customHeight="1" x14ac:dyDescent="0.2">
      <c r="A294" s="51"/>
      <c r="B294" s="13"/>
      <c r="C294" s="316"/>
      <c r="D294" s="16"/>
      <c r="E294" s="13"/>
      <c r="F294" s="45"/>
      <c r="G294" s="208"/>
      <c r="H294" s="208"/>
    </row>
    <row r="295" spans="1:8" ht="13.15" customHeight="1" x14ac:dyDescent="0.2">
      <c r="A295" s="51" t="s">
        <v>596</v>
      </c>
      <c r="B295" s="13"/>
      <c r="C295" s="112" t="s">
        <v>170</v>
      </c>
      <c r="D295" s="16"/>
      <c r="E295" s="13" t="s">
        <v>426</v>
      </c>
      <c r="F295" s="73">
        <v>0</v>
      </c>
      <c r="G295" s="201">
        <v>0</v>
      </c>
      <c r="H295" s="203">
        <f t="shared" si="5"/>
        <v>0</v>
      </c>
    </row>
    <row r="296" spans="1:8" ht="13.15" customHeight="1" x14ac:dyDescent="0.2">
      <c r="A296" s="26" t="s">
        <v>179</v>
      </c>
      <c r="B296" s="13"/>
      <c r="C296" s="381" t="s">
        <v>174</v>
      </c>
      <c r="D296" s="381"/>
      <c r="E296" s="381"/>
      <c r="F296" s="381"/>
      <c r="G296" s="381"/>
      <c r="H296" s="381"/>
    </row>
    <row r="297" spans="1:8" ht="13.15" customHeight="1" x14ac:dyDescent="0.2">
      <c r="A297" s="51" t="s">
        <v>597</v>
      </c>
      <c r="B297" s="13"/>
      <c r="C297" s="112" t="s">
        <v>377</v>
      </c>
      <c r="D297" s="16"/>
      <c r="E297" s="13" t="s">
        <v>426</v>
      </c>
      <c r="F297" s="73">
        <v>0</v>
      </c>
      <c r="G297" s="201">
        <v>0</v>
      </c>
      <c r="H297" s="203">
        <f>IF(F297="EP",0,F297*G297)</f>
        <v>0</v>
      </c>
    </row>
    <row r="298" spans="1:8" ht="13.15" customHeight="1" x14ac:dyDescent="0.2">
      <c r="A298" s="51" t="s">
        <v>599</v>
      </c>
      <c r="B298" s="13"/>
      <c r="C298" s="112" t="s">
        <v>598</v>
      </c>
      <c r="D298" s="16"/>
      <c r="E298" s="13" t="s">
        <v>426</v>
      </c>
      <c r="F298" s="73">
        <v>0</v>
      </c>
      <c r="G298" s="201">
        <v>0</v>
      </c>
      <c r="H298" s="203">
        <f>IF(F298="EP",0,F298*G298)</f>
        <v>0</v>
      </c>
    </row>
    <row r="299" spans="1:8" ht="13.15" customHeight="1" x14ac:dyDescent="0.2">
      <c r="A299" s="51" t="s">
        <v>600</v>
      </c>
      <c r="B299" s="13"/>
      <c r="C299" s="112" t="s">
        <v>378</v>
      </c>
      <c r="D299" s="16"/>
      <c r="E299" s="13" t="s">
        <v>426</v>
      </c>
      <c r="F299" s="73">
        <v>0</v>
      </c>
      <c r="G299" s="201">
        <v>0</v>
      </c>
      <c r="H299" s="203">
        <f>IF(F299="EP",0,F299*G299)</f>
        <v>0</v>
      </c>
    </row>
    <row r="300" spans="1:8" ht="13.15" customHeight="1" x14ac:dyDescent="0.2">
      <c r="A300" s="51" t="s">
        <v>601</v>
      </c>
      <c r="B300" s="13"/>
      <c r="C300" s="112" t="s">
        <v>379</v>
      </c>
      <c r="D300" s="16"/>
      <c r="E300" s="13" t="s">
        <v>426</v>
      </c>
      <c r="F300" s="73">
        <v>0</v>
      </c>
      <c r="G300" s="201">
        <v>0</v>
      </c>
      <c r="H300" s="203">
        <f>IF(F300="EP",0,F300*G300)</f>
        <v>0</v>
      </c>
    </row>
    <row r="301" spans="1:8" ht="13.15" customHeight="1" x14ac:dyDescent="0.2">
      <c r="A301" s="10" t="s">
        <v>602</v>
      </c>
      <c r="B301" s="13"/>
      <c r="C301" s="112" t="s">
        <v>380</v>
      </c>
      <c r="D301" s="16"/>
      <c r="E301" s="13" t="s">
        <v>426</v>
      </c>
      <c r="F301" s="73">
        <v>0</v>
      </c>
      <c r="G301" s="201">
        <v>0</v>
      </c>
      <c r="H301" s="203">
        <f t="shared" ref="H301" si="6">IF(F301="EP",0,F301*G301)</f>
        <v>0</v>
      </c>
    </row>
    <row r="302" spans="1:8" ht="13.15" customHeight="1" x14ac:dyDescent="0.2">
      <c r="A302" s="26" t="s">
        <v>183</v>
      </c>
      <c r="B302" s="13"/>
      <c r="C302" s="235" t="s">
        <v>358</v>
      </c>
      <c r="D302" s="16"/>
      <c r="E302" s="13"/>
      <c r="F302" s="45"/>
      <c r="G302" s="66"/>
      <c r="H302" s="65"/>
    </row>
    <row r="303" spans="1:8" ht="13.15" customHeight="1" x14ac:dyDescent="0.2">
      <c r="A303" s="26"/>
      <c r="B303" s="13"/>
      <c r="C303" s="112" t="s">
        <v>390</v>
      </c>
      <c r="D303" s="16"/>
      <c r="E303" s="13"/>
      <c r="F303" s="45"/>
      <c r="G303" s="66"/>
      <c r="H303" s="65"/>
    </row>
    <row r="304" spans="1:8" ht="13.15" customHeight="1" x14ac:dyDescent="0.2">
      <c r="A304" s="51" t="s">
        <v>603</v>
      </c>
      <c r="B304" s="13"/>
      <c r="C304" s="112" t="s">
        <v>176</v>
      </c>
      <c r="D304" s="16"/>
      <c r="E304" s="13" t="s">
        <v>426</v>
      </c>
      <c r="F304" s="73">
        <v>0</v>
      </c>
      <c r="G304" s="201">
        <v>0</v>
      </c>
      <c r="H304" s="203">
        <f>IF(F304="EP",0,F304*G304)</f>
        <v>0</v>
      </c>
    </row>
    <row r="305" spans="1:8" ht="13.15" customHeight="1" x14ac:dyDescent="0.2">
      <c r="A305" s="11" t="s">
        <v>604</v>
      </c>
      <c r="B305" s="13"/>
      <c r="C305" s="194" t="s">
        <v>359</v>
      </c>
      <c r="D305" s="16"/>
      <c r="E305" s="13" t="s">
        <v>426</v>
      </c>
      <c r="F305" s="73">
        <v>0</v>
      </c>
      <c r="G305" s="201">
        <v>0</v>
      </c>
      <c r="H305" s="203">
        <f>IF(F305="EP",0,F305*G305)</f>
        <v>0</v>
      </c>
    </row>
    <row r="306" spans="1:8" ht="13.15" customHeight="1" x14ac:dyDescent="0.2">
      <c r="A306" s="51" t="s">
        <v>605</v>
      </c>
      <c r="B306" s="13"/>
      <c r="C306" s="112" t="s">
        <v>177</v>
      </c>
      <c r="D306" s="16"/>
      <c r="E306" s="13" t="s">
        <v>426</v>
      </c>
      <c r="F306" s="73">
        <v>0</v>
      </c>
      <c r="G306" s="201">
        <v>0</v>
      </c>
      <c r="H306" s="203">
        <f t="shared" ref="H306:H312" si="7">IF(F306="EP",0,F306*G306)</f>
        <v>0</v>
      </c>
    </row>
    <row r="307" spans="1:8" ht="13.15" customHeight="1" x14ac:dyDescent="0.2">
      <c r="A307" s="51" t="s">
        <v>606</v>
      </c>
      <c r="B307" s="13"/>
      <c r="C307" s="86" t="s">
        <v>611</v>
      </c>
      <c r="D307" s="16"/>
      <c r="E307" s="13" t="s">
        <v>426</v>
      </c>
      <c r="F307" s="73">
        <v>0</v>
      </c>
      <c r="G307" s="201">
        <v>0</v>
      </c>
      <c r="H307" s="203">
        <f t="shared" si="7"/>
        <v>0</v>
      </c>
    </row>
    <row r="308" spans="1:8" ht="13.15" customHeight="1" x14ac:dyDescent="0.2">
      <c r="A308" s="51"/>
      <c r="B308" s="13"/>
      <c r="C308" s="316"/>
      <c r="D308" s="16"/>
      <c r="E308" s="13"/>
      <c r="F308" s="45"/>
      <c r="G308" s="208"/>
      <c r="H308" s="208"/>
    </row>
    <row r="309" spans="1:8" ht="13.15" customHeight="1" x14ac:dyDescent="0.2">
      <c r="A309" s="51" t="s">
        <v>607</v>
      </c>
      <c r="B309" s="13"/>
      <c r="C309" s="112" t="s">
        <v>178</v>
      </c>
      <c r="D309" s="16"/>
      <c r="E309" s="13" t="s">
        <v>426</v>
      </c>
      <c r="F309" s="73">
        <v>0</v>
      </c>
      <c r="G309" s="201">
        <v>0</v>
      </c>
      <c r="H309" s="203">
        <f t="shared" si="7"/>
        <v>0</v>
      </c>
    </row>
    <row r="310" spans="1:8" ht="13.15" customHeight="1" x14ac:dyDescent="0.2">
      <c r="A310" s="26" t="s">
        <v>347</v>
      </c>
      <c r="B310" s="13"/>
      <c r="C310" s="377" t="s">
        <v>446</v>
      </c>
      <c r="D310" s="377"/>
      <c r="E310" s="377"/>
      <c r="F310" s="377"/>
      <c r="G310" s="377"/>
      <c r="H310" s="377"/>
    </row>
    <row r="311" spans="1:8" ht="22.15" customHeight="1" x14ac:dyDescent="0.2">
      <c r="A311" s="20"/>
      <c r="B311" s="13"/>
      <c r="C311" s="112" t="s">
        <v>360</v>
      </c>
      <c r="D311" s="16"/>
      <c r="E311" s="13"/>
      <c r="F311" s="45"/>
      <c r="G311" s="66"/>
      <c r="H311" s="65"/>
    </row>
    <row r="312" spans="1:8" ht="13.15" customHeight="1" x14ac:dyDescent="0.2">
      <c r="A312" s="51" t="s">
        <v>608</v>
      </c>
      <c r="B312" s="13"/>
      <c r="C312" s="112" t="s">
        <v>44</v>
      </c>
      <c r="D312" s="16"/>
      <c r="E312" s="13" t="s">
        <v>426</v>
      </c>
      <c r="F312" s="73"/>
      <c r="G312" s="201">
        <v>0</v>
      </c>
      <c r="H312" s="203">
        <f t="shared" si="7"/>
        <v>0</v>
      </c>
    </row>
    <row r="313" spans="1:8" ht="13.15" customHeight="1" x14ac:dyDescent="0.2">
      <c r="A313" s="51" t="s">
        <v>609</v>
      </c>
      <c r="B313" s="13"/>
      <c r="C313" s="112" t="s">
        <v>45</v>
      </c>
      <c r="D313" s="16"/>
      <c r="E313" s="13" t="s">
        <v>426</v>
      </c>
      <c r="F313" s="73"/>
      <c r="G313" s="201">
        <v>0</v>
      </c>
      <c r="H313" s="203">
        <f>IF(F313="EP",0,F313*G313)</f>
        <v>0</v>
      </c>
    </row>
    <row r="314" spans="1:8" ht="13.15" customHeight="1" x14ac:dyDescent="0.2">
      <c r="A314" s="51"/>
      <c r="B314" s="13"/>
      <c r="C314" s="385" t="s">
        <v>155</v>
      </c>
      <c r="D314" s="16"/>
      <c r="E314" s="13"/>
      <c r="F314" s="45"/>
      <c r="G314" s="66"/>
      <c r="H314" s="65"/>
    </row>
    <row r="315" spans="1:8" ht="13.15" customHeight="1" x14ac:dyDescent="0.2">
      <c r="A315" s="10"/>
      <c r="B315" s="13"/>
      <c r="C315" s="385" t="s">
        <v>156</v>
      </c>
      <c r="D315" s="16"/>
    </row>
    <row r="316" spans="1:8" ht="13.15" customHeight="1" x14ac:dyDescent="0.2">
      <c r="A316" s="51" t="s">
        <v>610</v>
      </c>
      <c r="B316" s="13"/>
      <c r="C316" s="112" t="s">
        <v>43</v>
      </c>
      <c r="D316" s="16"/>
      <c r="E316" s="13" t="s">
        <v>426</v>
      </c>
      <c r="F316" s="73"/>
      <c r="G316" s="201">
        <v>0</v>
      </c>
      <c r="H316" s="203">
        <f>IF(F316="EP",0,F316*G316)</f>
        <v>0</v>
      </c>
    </row>
    <row r="317" spans="1:8" ht="13.15" customHeight="1" x14ac:dyDescent="0.2">
      <c r="A317" s="26"/>
      <c r="B317" s="13"/>
      <c r="C317" s="376" t="s">
        <v>180</v>
      </c>
      <c r="D317" s="16"/>
      <c r="E317" s="13"/>
      <c r="F317" s="45"/>
      <c r="G317" s="66"/>
      <c r="H317" s="65"/>
    </row>
    <row r="318" spans="1:8" ht="13.15" customHeight="1" x14ac:dyDescent="0.2">
      <c r="A318" s="20"/>
      <c r="B318" s="13"/>
      <c r="C318" s="376" t="s">
        <v>181</v>
      </c>
      <c r="D318" s="16"/>
      <c r="E318" s="13"/>
      <c r="F318" s="45"/>
      <c r="G318" s="66"/>
      <c r="H318" s="65"/>
    </row>
    <row r="319" spans="1:8" ht="13.15" customHeight="1" x14ac:dyDescent="0.2">
      <c r="A319" s="20"/>
      <c r="B319" s="13"/>
      <c r="C319" s="376" t="s">
        <v>182</v>
      </c>
      <c r="D319" s="16"/>
    </row>
    <row r="320" spans="1:8" ht="13.15" customHeight="1" x14ac:dyDescent="0.2">
      <c r="A320" s="20"/>
      <c r="B320" s="13"/>
      <c r="C320" s="77"/>
      <c r="D320" s="16"/>
      <c r="E320" s="21"/>
      <c r="F320" s="22"/>
      <c r="G320" s="63"/>
      <c r="H320" s="65"/>
    </row>
    <row r="321" spans="1:8" ht="13.15" customHeight="1" thickBot="1" x14ac:dyDescent="0.25">
      <c r="A321" s="20"/>
      <c r="B321" s="13"/>
      <c r="C321" s="251" t="s">
        <v>184</v>
      </c>
      <c r="D321" s="310"/>
      <c r="E321" s="311"/>
      <c r="F321" s="312"/>
      <c r="G321" s="313"/>
      <c r="H321" s="314">
        <f>SUM(H245:H320)</f>
        <v>0</v>
      </c>
    </row>
    <row r="322" spans="1:8" ht="12" thickTop="1" x14ac:dyDescent="0.2">
      <c r="A322" s="20"/>
      <c r="B322" s="13"/>
      <c r="C322" s="382"/>
      <c r="D322" s="16"/>
      <c r="E322" s="48"/>
      <c r="F322" s="49"/>
      <c r="G322" s="68"/>
      <c r="H322" s="91"/>
    </row>
    <row r="323" spans="1:8" x14ac:dyDescent="0.2">
      <c r="A323" s="20"/>
      <c r="B323" s="13"/>
      <c r="C323" s="77"/>
      <c r="D323" s="16"/>
      <c r="E323" s="21"/>
      <c r="F323" s="22"/>
      <c r="G323" s="63"/>
      <c r="H323" s="65"/>
    </row>
    <row r="324" spans="1:8" ht="13.15" customHeight="1" x14ac:dyDescent="0.2">
      <c r="A324" s="20" t="s">
        <v>54</v>
      </c>
      <c r="B324" s="13"/>
      <c r="C324" s="381" t="s">
        <v>612</v>
      </c>
      <c r="D324" s="16"/>
      <c r="E324" s="21"/>
      <c r="F324" s="22"/>
      <c r="G324" s="63"/>
      <c r="H324" s="69"/>
    </row>
    <row r="325" spans="1:8" ht="13.15" customHeight="1" x14ac:dyDescent="0.2">
      <c r="A325" s="57"/>
      <c r="B325" s="13"/>
      <c r="C325" s="112" t="s">
        <v>613</v>
      </c>
      <c r="D325" s="16"/>
      <c r="E325" s="21"/>
      <c r="F325" s="22"/>
      <c r="G325" s="63"/>
      <c r="H325" s="69"/>
    </row>
    <row r="326" spans="1:8" ht="13.15" customHeight="1" x14ac:dyDescent="0.2">
      <c r="A326" s="189"/>
      <c r="B326" s="13"/>
      <c r="C326" s="112" t="s">
        <v>396</v>
      </c>
      <c r="D326" s="16"/>
      <c r="E326" s="42"/>
      <c r="F326" s="42"/>
      <c r="G326" s="64"/>
      <c r="H326" s="64"/>
    </row>
    <row r="327" spans="1:8" x14ac:dyDescent="0.2">
      <c r="A327" s="20"/>
      <c r="B327" s="13"/>
      <c r="C327" s="77"/>
      <c r="D327" s="16"/>
      <c r="E327" s="21"/>
      <c r="F327" s="22"/>
      <c r="G327" s="63"/>
      <c r="H327" s="65"/>
    </row>
    <row r="328" spans="1:8" ht="13.15" customHeight="1" x14ac:dyDescent="0.2">
      <c r="A328" s="26" t="s">
        <v>185</v>
      </c>
      <c r="B328" s="13"/>
      <c r="C328" s="295" t="s">
        <v>283</v>
      </c>
      <c r="D328" s="295"/>
      <c r="E328" s="295"/>
      <c r="F328" s="295"/>
      <c r="G328" s="295"/>
      <c r="H328" s="295"/>
    </row>
    <row r="329" spans="1:8" ht="34.9" customHeight="1" x14ac:dyDescent="0.2">
      <c r="A329" s="51" t="s">
        <v>614</v>
      </c>
      <c r="B329" s="13"/>
      <c r="C329" s="56" t="s">
        <v>186</v>
      </c>
      <c r="D329" s="16"/>
      <c r="E329" s="13" t="s">
        <v>426</v>
      </c>
      <c r="F329" s="73">
        <v>0</v>
      </c>
      <c r="G329" s="201">
        <v>0</v>
      </c>
      <c r="H329" s="203">
        <f>IF(F329="EP",0,F329*G329)</f>
        <v>0</v>
      </c>
    </row>
    <row r="330" spans="1:8" ht="34.9" customHeight="1" x14ac:dyDescent="0.2">
      <c r="A330" s="51" t="s">
        <v>615</v>
      </c>
      <c r="B330" s="13"/>
      <c r="C330" s="77" t="s">
        <v>187</v>
      </c>
      <c r="D330" s="16"/>
      <c r="E330" s="13" t="s">
        <v>426</v>
      </c>
      <c r="F330" s="73">
        <v>0</v>
      </c>
      <c r="G330" s="201">
        <v>0</v>
      </c>
      <c r="H330" s="203">
        <f>IF(F330="EP",0,F330*G330)</f>
        <v>0</v>
      </c>
    </row>
    <row r="331" spans="1:8" ht="34.9" customHeight="1" x14ac:dyDescent="0.2">
      <c r="A331" s="51" t="s">
        <v>616</v>
      </c>
      <c r="B331" s="13"/>
      <c r="C331" s="77" t="s">
        <v>188</v>
      </c>
      <c r="D331" s="16"/>
      <c r="E331" s="13" t="s">
        <v>426</v>
      </c>
      <c r="F331" s="73">
        <v>0</v>
      </c>
      <c r="G331" s="201">
        <v>0</v>
      </c>
      <c r="H331" s="203">
        <f t="shared" ref="H331" si="8">IF(F331="EP",0,F331*G331)</f>
        <v>0</v>
      </c>
    </row>
    <row r="332" spans="1:8" x14ac:dyDescent="0.2">
      <c r="A332" s="26" t="s">
        <v>189</v>
      </c>
      <c r="B332" s="13"/>
      <c r="C332" s="295" t="s">
        <v>282</v>
      </c>
      <c r="D332" s="295"/>
      <c r="E332" s="295"/>
      <c r="F332" s="295"/>
      <c r="G332" s="295"/>
      <c r="H332" s="295"/>
    </row>
    <row r="333" spans="1:8" ht="34.9" customHeight="1" x14ac:dyDescent="0.2">
      <c r="A333" s="51" t="s">
        <v>617</v>
      </c>
      <c r="B333" s="13"/>
      <c r="C333" s="77" t="s">
        <v>186</v>
      </c>
      <c r="D333" s="16"/>
      <c r="E333" s="13" t="s">
        <v>426</v>
      </c>
      <c r="F333" s="73">
        <v>0</v>
      </c>
      <c r="G333" s="201">
        <v>0</v>
      </c>
      <c r="H333" s="203">
        <f>IF(F333="EP",0,F333*G333)</f>
        <v>0</v>
      </c>
    </row>
    <row r="334" spans="1:8" ht="34.9" customHeight="1" x14ac:dyDescent="0.2">
      <c r="A334" s="51" t="s">
        <v>618</v>
      </c>
      <c r="B334" s="13"/>
      <c r="C334" s="77" t="s">
        <v>187</v>
      </c>
      <c r="D334" s="16"/>
      <c r="E334" s="13" t="s">
        <v>426</v>
      </c>
      <c r="F334" s="73">
        <v>0</v>
      </c>
      <c r="G334" s="201">
        <v>0</v>
      </c>
      <c r="H334" s="203">
        <f>IF(F334="EP",0,F334*G334)</f>
        <v>0</v>
      </c>
    </row>
    <row r="335" spans="1:8" ht="34.9" customHeight="1" x14ac:dyDescent="0.2">
      <c r="A335" s="51" t="s">
        <v>619</v>
      </c>
      <c r="B335" s="13"/>
      <c r="C335" s="77" t="s">
        <v>188</v>
      </c>
      <c r="D335" s="16"/>
      <c r="E335" s="13" t="s">
        <v>426</v>
      </c>
      <c r="F335" s="73">
        <v>0</v>
      </c>
      <c r="G335" s="201">
        <v>0</v>
      </c>
      <c r="H335" s="203">
        <f t="shared" ref="H335" si="9">IF(F335="EP",0,F335*G335)</f>
        <v>0</v>
      </c>
    </row>
    <row r="336" spans="1:8" x14ac:dyDescent="0.2">
      <c r="A336" s="26" t="s">
        <v>190</v>
      </c>
      <c r="B336" s="13"/>
      <c r="C336" s="295" t="s">
        <v>281</v>
      </c>
      <c r="D336" s="295"/>
      <c r="E336" s="295"/>
      <c r="F336" s="295"/>
      <c r="G336" s="295"/>
      <c r="H336" s="295"/>
    </row>
    <row r="337" spans="1:8" ht="34.9" customHeight="1" x14ac:dyDescent="0.2">
      <c r="A337" s="51" t="s">
        <v>620</v>
      </c>
      <c r="B337" s="13"/>
      <c r="C337" s="77" t="s">
        <v>186</v>
      </c>
      <c r="D337" s="16"/>
      <c r="E337" s="13" t="s">
        <v>426</v>
      </c>
      <c r="F337" s="73">
        <v>0</v>
      </c>
      <c r="G337" s="201">
        <v>0</v>
      </c>
      <c r="H337" s="203">
        <f t="shared" ref="H337" si="10">IF(F337="EP",0,F337*G337)</f>
        <v>0</v>
      </c>
    </row>
    <row r="338" spans="1:8" ht="34.9" customHeight="1" x14ac:dyDescent="0.2">
      <c r="A338" s="51" t="s">
        <v>621</v>
      </c>
      <c r="B338" s="13"/>
      <c r="C338" s="77" t="s">
        <v>187</v>
      </c>
      <c r="D338" s="16"/>
      <c r="E338" s="13" t="s">
        <v>426</v>
      </c>
      <c r="F338" s="73">
        <v>0</v>
      </c>
      <c r="G338" s="201">
        <v>0</v>
      </c>
      <c r="H338" s="203">
        <f>IF(F338="EP",0,F338*G338)</f>
        <v>0</v>
      </c>
    </row>
    <row r="339" spans="1:8" ht="34.9" customHeight="1" x14ac:dyDescent="0.2">
      <c r="A339" s="51" t="s">
        <v>622</v>
      </c>
      <c r="B339" s="13"/>
      <c r="C339" s="77" t="s">
        <v>188</v>
      </c>
      <c r="D339" s="16"/>
      <c r="E339" s="13" t="s">
        <v>426</v>
      </c>
      <c r="F339" s="73">
        <v>0</v>
      </c>
      <c r="G339" s="201">
        <v>0</v>
      </c>
      <c r="H339" s="203">
        <f t="shared" ref="H339" si="11">IF(F339="EP",0,F339*G339)</f>
        <v>0</v>
      </c>
    </row>
    <row r="340" spans="1:8" x14ac:dyDescent="0.2">
      <c r="A340" s="26" t="s">
        <v>191</v>
      </c>
      <c r="B340" s="13"/>
      <c r="C340" s="295" t="s">
        <v>281</v>
      </c>
      <c r="D340" s="295"/>
      <c r="E340" s="295"/>
      <c r="F340" s="295"/>
      <c r="G340" s="295"/>
      <c r="H340" s="295"/>
    </row>
    <row r="341" spans="1:8" ht="30" customHeight="1" x14ac:dyDescent="0.2">
      <c r="A341" s="51" t="s">
        <v>623</v>
      </c>
      <c r="B341" s="13"/>
      <c r="C341" s="77" t="s">
        <v>186</v>
      </c>
      <c r="D341" s="16"/>
      <c r="E341" s="13" t="s">
        <v>426</v>
      </c>
      <c r="F341" s="73">
        <v>0</v>
      </c>
      <c r="G341" s="201">
        <v>0</v>
      </c>
      <c r="H341" s="203">
        <f>IF(F341="EP",0,F341*G341)</f>
        <v>0</v>
      </c>
    </row>
    <row r="342" spans="1:8" ht="30" customHeight="1" x14ac:dyDescent="0.2">
      <c r="A342" s="51" t="s">
        <v>624</v>
      </c>
      <c r="B342" s="13"/>
      <c r="C342" s="77" t="s">
        <v>187</v>
      </c>
      <c r="D342" s="16"/>
      <c r="E342" s="13" t="s">
        <v>426</v>
      </c>
      <c r="F342" s="73">
        <v>0</v>
      </c>
      <c r="G342" s="201">
        <v>0</v>
      </c>
      <c r="H342" s="203">
        <f>IF(F342="EP",0,F342*G342)</f>
        <v>0</v>
      </c>
    </row>
    <row r="343" spans="1:8" ht="30" customHeight="1" x14ac:dyDescent="0.2">
      <c r="A343" s="51" t="s">
        <v>625</v>
      </c>
      <c r="B343" s="13"/>
      <c r="C343" s="77" t="s">
        <v>188</v>
      </c>
      <c r="D343" s="16"/>
      <c r="E343" s="13" t="s">
        <v>426</v>
      </c>
      <c r="F343" s="73">
        <v>0</v>
      </c>
      <c r="G343" s="201">
        <v>0</v>
      </c>
      <c r="H343" s="203">
        <f>IF(F343="EP",0,F343*G343)</f>
        <v>0</v>
      </c>
    </row>
    <row r="344" spans="1:8" x14ac:dyDescent="0.2">
      <c r="A344" s="26" t="s">
        <v>192</v>
      </c>
      <c r="B344" s="13"/>
      <c r="C344" s="295" t="s">
        <v>280</v>
      </c>
      <c r="D344" s="295"/>
      <c r="E344" s="295"/>
      <c r="F344" s="295"/>
      <c r="G344" s="295"/>
      <c r="H344" s="65"/>
    </row>
    <row r="345" spans="1:8" ht="34.9" customHeight="1" x14ac:dyDescent="0.2">
      <c r="A345" s="51" t="s">
        <v>626</v>
      </c>
      <c r="B345" s="13"/>
      <c r="C345" s="77" t="s">
        <v>186</v>
      </c>
      <c r="D345" s="16"/>
      <c r="E345" s="13" t="s">
        <v>426</v>
      </c>
      <c r="F345" s="73">
        <v>0</v>
      </c>
      <c r="G345" s="201">
        <v>0</v>
      </c>
      <c r="H345" s="203">
        <f t="shared" ref="H345:H377" si="12">IF(F345="EP",0,F345*G345)</f>
        <v>0</v>
      </c>
    </row>
    <row r="346" spans="1:8" ht="34.9" customHeight="1" x14ac:dyDescent="0.2">
      <c r="A346" s="51" t="s">
        <v>627</v>
      </c>
      <c r="B346" s="13"/>
      <c r="C346" s="77" t="s">
        <v>187</v>
      </c>
      <c r="D346" s="16"/>
      <c r="E346" s="13" t="s">
        <v>426</v>
      </c>
      <c r="F346" s="73">
        <v>0</v>
      </c>
      <c r="G346" s="201">
        <v>0</v>
      </c>
      <c r="H346" s="203">
        <f t="shared" si="12"/>
        <v>0</v>
      </c>
    </row>
    <row r="347" spans="1:8" ht="34.9" customHeight="1" x14ac:dyDescent="0.2">
      <c r="A347" s="51" t="s">
        <v>628</v>
      </c>
      <c r="B347" s="13"/>
      <c r="C347" s="77" t="s">
        <v>188</v>
      </c>
      <c r="D347" s="16"/>
      <c r="E347" s="13" t="s">
        <v>426</v>
      </c>
      <c r="F347" s="73">
        <v>0</v>
      </c>
      <c r="G347" s="201">
        <v>0</v>
      </c>
      <c r="H347" s="203">
        <f t="shared" si="12"/>
        <v>0</v>
      </c>
    </row>
    <row r="348" spans="1:8" x14ac:dyDescent="0.2">
      <c r="A348" s="26" t="s">
        <v>193</v>
      </c>
      <c r="B348" s="13"/>
      <c r="C348" s="295" t="s">
        <v>279</v>
      </c>
      <c r="D348" s="295"/>
      <c r="E348" s="295"/>
      <c r="F348" s="295"/>
      <c r="G348" s="295"/>
      <c r="H348" s="295"/>
    </row>
    <row r="349" spans="1:8" ht="34.9" customHeight="1" x14ac:dyDescent="0.2">
      <c r="A349" s="51" t="s">
        <v>629</v>
      </c>
      <c r="B349" s="13"/>
      <c r="C349" s="77" t="s">
        <v>186</v>
      </c>
      <c r="D349" s="16"/>
      <c r="E349" s="13" t="s">
        <v>426</v>
      </c>
      <c r="F349" s="73">
        <v>0</v>
      </c>
      <c r="G349" s="201">
        <v>0</v>
      </c>
      <c r="H349" s="203">
        <f t="shared" si="12"/>
        <v>0</v>
      </c>
    </row>
    <row r="350" spans="1:8" ht="34.9" customHeight="1" x14ac:dyDescent="0.2">
      <c r="A350" s="51" t="s">
        <v>630</v>
      </c>
      <c r="B350" s="13"/>
      <c r="C350" s="77" t="s">
        <v>187</v>
      </c>
      <c r="D350" s="16"/>
      <c r="E350" s="13" t="s">
        <v>426</v>
      </c>
      <c r="F350" s="73">
        <v>0</v>
      </c>
      <c r="G350" s="201">
        <v>0</v>
      </c>
      <c r="H350" s="203">
        <f t="shared" si="12"/>
        <v>0</v>
      </c>
    </row>
    <row r="351" spans="1:8" ht="34.9" customHeight="1" x14ac:dyDescent="0.2">
      <c r="A351" s="51" t="s">
        <v>631</v>
      </c>
      <c r="B351" s="13"/>
      <c r="C351" s="77" t="s">
        <v>188</v>
      </c>
      <c r="D351" s="16"/>
      <c r="E351" s="13" t="s">
        <v>426</v>
      </c>
      <c r="F351" s="73">
        <v>0</v>
      </c>
      <c r="G351" s="201">
        <v>0</v>
      </c>
      <c r="H351" s="203">
        <f t="shared" si="12"/>
        <v>0</v>
      </c>
    </row>
    <row r="352" spans="1:8" ht="13.15" customHeight="1" x14ac:dyDescent="0.2">
      <c r="A352" s="26" t="s">
        <v>194</v>
      </c>
      <c r="B352" s="13"/>
      <c r="C352" s="295" t="s">
        <v>278</v>
      </c>
      <c r="D352" s="295"/>
      <c r="E352" s="295"/>
      <c r="F352" s="295"/>
      <c r="G352" s="295"/>
      <c r="H352" s="295"/>
    </row>
    <row r="353" spans="1:8" ht="34.9" customHeight="1" x14ac:dyDescent="0.2">
      <c r="A353" s="51" t="s">
        <v>632</v>
      </c>
      <c r="B353" s="13"/>
      <c r="C353" s="77" t="s">
        <v>186</v>
      </c>
      <c r="D353" s="16"/>
      <c r="E353" s="13" t="s">
        <v>426</v>
      </c>
      <c r="F353" s="73">
        <v>0</v>
      </c>
      <c r="G353" s="201">
        <v>0</v>
      </c>
      <c r="H353" s="203">
        <f t="shared" si="12"/>
        <v>0</v>
      </c>
    </row>
    <row r="354" spans="1:8" ht="34.9" customHeight="1" x14ac:dyDescent="0.2">
      <c r="A354" s="51" t="s">
        <v>633</v>
      </c>
      <c r="B354" s="13"/>
      <c r="C354" s="77" t="s">
        <v>187</v>
      </c>
      <c r="D354" s="16"/>
      <c r="E354" s="13" t="s">
        <v>426</v>
      </c>
      <c r="F354" s="73">
        <v>0</v>
      </c>
      <c r="G354" s="201">
        <v>0</v>
      </c>
      <c r="H354" s="203">
        <f t="shared" si="12"/>
        <v>0</v>
      </c>
    </row>
    <row r="355" spans="1:8" ht="34.9" customHeight="1" x14ac:dyDescent="0.2">
      <c r="A355" s="51" t="s">
        <v>634</v>
      </c>
      <c r="B355" s="13"/>
      <c r="C355" s="77" t="s">
        <v>188</v>
      </c>
      <c r="D355" s="16"/>
      <c r="E355" s="13" t="s">
        <v>426</v>
      </c>
      <c r="F355" s="73">
        <v>0</v>
      </c>
      <c r="G355" s="201">
        <v>0</v>
      </c>
      <c r="H355" s="203">
        <f t="shared" si="12"/>
        <v>0</v>
      </c>
    </row>
    <row r="356" spans="1:8" ht="13.15" customHeight="1" x14ac:dyDescent="0.2">
      <c r="A356" s="26" t="s">
        <v>195</v>
      </c>
      <c r="B356" s="13"/>
      <c r="C356" s="295" t="s">
        <v>277</v>
      </c>
      <c r="D356" s="295"/>
      <c r="E356" s="295"/>
      <c r="F356" s="295"/>
      <c r="G356" s="295"/>
      <c r="H356" s="295"/>
    </row>
    <row r="357" spans="1:8" ht="34.9" customHeight="1" x14ac:dyDescent="0.2">
      <c r="A357" s="51" t="s">
        <v>635</v>
      </c>
      <c r="B357" s="13"/>
      <c r="C357" s="77" t="s">
        <v>186</v>
      </c>
      <c r="D357" s="16"/>
      <c r="E357" s="13" t="s">
        <v>426</v>
      </c>
      <c r="F357" s="73">
        <v>0</v>
      </c>
      <c r="G357" s="201">
        <v>0</v>
      </c>
      <c r="H357" s="203">
        <f t="shared" si="12"/>
        <v>0</v>
      </c>
    </row>
    <row r="358" spans="1:8" ht="34.9" customHeight="1" x14ac:dyDescent="0.2">
      <c r="A358" s="51" t="s">
        <v>636</v>
      </c>
      <c r="B358" s="13"/>
      <c r="C358" s="77" t="s">
        <v>187</v>
      </c>
      <c r="D358" s="16"/>
      <c r="E358" s="13" t="s">
        <v>426</v>
      </c>
      <c r="F358" s="73">
        <v>0</v>
      </c>
      <c r="G358" s="201">
        <v>0</v>
      </c>
      <c r="H358" s="203">
        <f t="shared" si="12"/>
        <v>0</v>
      </c>
    </row>
    <row r="359" spans="1:8" ht="34.9" customHeight="1" x14ac:dyDescent="0.2">
      <c r="A359" s="51" t="s">
        <v>637</v>
      </c>
      <c r="B359" s="13"/>
      <c r="C359" s="77" t="s">
        <v>188</v>
      </c>
      <c r="D359" s="16"/>
      <c r="E359" s="13" t="s">
        <v>426</v>
      </c>
      <c r="F359" s="73">
        <v>0</v>
      </c>
      <c r="G359" s="201">
        <v>0</v>
      </c>
      <c r="H359" s="203">
        <f t="shared" si="12"/>
        <v>0</v>
      </c>
    </row>
    <row r="360" spans="1:8" ht="13.15" customHeight="1" x14ac:dyDescent="0.2">
      <c r="A360" s="26" t="s">
        <v>196</v>
      </c>
      <c r="B360" s="13"/>
      <c r="C360" s="295" t="s">
        <v>276</v>
      </c>
      <c r="D360" s="235"/>
      <c r="E360" s="235"/>
      <c r="F360" s="235"/>
      <c r="G360" s="235"/>
      <c r="H360" s="235"/>
    </row>
    <row r="361" spans="1:8" ht="25.15" customHeight="1" x14ac:dyDescent="0.2">
      <c r="A361" s="51" t="s">
        <v>638</v>
      </c>
      <c r="B361" s="13"/>
      <c r="C361" s="77" t="s">
        <v>186</v>
      </c>
      <c r="D361" s="16"/>
      <c r="E361" s="13" t="s">
        <v>426</v>
      </c>
      <c r="F361" s="73">
        <v>0</v>
      </c>
      <c r="G361" s="201">
        <v>0</v>
      </c>
      <c r="H361" s="203">
        <f t="shared" si="12"/>
        <v>0</v>
      </c>
    </row>
    <row r="362" spans="1:8" ht="25.15" customHeight="1" x14ac:dyDescent="0.2">
      <c r="A362" s="51" t="s">
        <v>639</v>
      </c>
      <c r="B362" s="13"/>
      <c r="C362" s="77" t="s">
        <v>187</v>
      </c>
      <c r="D362" s="16"/>
      <c r="E362" s="13" t="s">
        <v>426</v>
      </c>
      <c r="F362" s="73">
        <v>0</v>
      </c>
      <c r="G362" s="201">
        <v>0</v>
      </c>
      <c r="H362" s="203">
        <f t="shared" si="12"/>
        <v>0</v>
      </c>
    </row>
    <row r="363" spans="1:8" ht="25.15" customHeight="1" x14ac:dyDescent="0.2">
      <c r="A363" s="51" t="s">
        <v>640</v>
      </c>
      <c r="B363" s="13"/>
      <c r="C363" s="77" t="s">
        <v>188</v>
      </c>
      <c r="D363" s="16"/>
      <c r="E363" s="13" t="s">
        <v>426</v>
      </c>
      <c r="F363" s="73">
        <v>0</v>
      </c>
      <c r="G363" s="201">
        <v>0</v>
      </c>
      <c r="H363" s="203">
        <f t="shared" si="12"/>
        <v>0</v>
      </c>
    </row>
    <row r="364" spans="1:8" x14ac:dyDescent="0.2">
      <c r="A364" s="26" t="s">
        <v>197</v>
      </c>
      <c r="B364" s="13"/>
      <c r="C364" s="295" t="s">
        <v>275</v>
      </c>
      <c r="D364" s="295"/>
      <c r="E364" s="318"/>
      <c r="F364" s="295"/>
      <c r="G364" s="295"/>
      <c r="H364" s="295"/>
    </row>
    <row r="365" spans="1:8" ht="34.9" customHeight="1" x14ac:dyDescent="0.2">
      <c r="A365" s="51" t="s">
        <v>641</v>
      </c>
      <c r="B365" s="13"/>
      <c r="C365" s="77" t="s">
        <v>186</v>
      </c>
      <c r="D365" s="16"/>
      <c r="E365" s="13" t="s">
        <v>426</v>
      </c>
      <c r="F365" s="73">
        <v>0</v>
      </c>
      <c r="G365" s="201">
        <v>0</v>
      </c>
      <c r="H365" s="203">
        <f t="shared" si="12"/>
        <v>0</v>
      </c>
    </row>
    <row r="366" spans="1:8" ht="34.9" customHeight="1" x14ac:dyDescent="0.2">
      <c r="A366" s="51" t="s">
        <v>642</v>
      </c>
      <c r="B366" s="13"/>
      <c r="C366" s="77" t="s">
        <v>187</v>
      </c>
      <c r="D366" s="16"/>
      <c r="E366" s="13" t="s">
        <v>426</v>
      </c>
      <c r="F366" s="73">
        <v>0</v>
      </c>
      <c r="G366" s="201">
        <v>0</v>
      </c>
      <c r="H366" s="203">
        <f t="shared" si="12"/>
        <v>0</v>
      </c>
    </row>
    <row r="367" spans="1:8" ht="34.9" customHeight="1" x14ac:dyDescent="0.2">
      <c r="A367" s="51" t="s">
        <v>643</v>
      </c>
      <c r="B367" s="13"/>
      <c r="C367" s="77" t="s">
        <v>188</v>
      </c>
      <c r="D367" s="16"/>
      <c r="E367" s="13" t="s">
        <v>426</v>
      </c>
      <c r="F367" s="73">
        <v>0</v>
      </c>
      <c r="G367" s="201">
        <v>0</v>
      </c>
      <c r="H367" s="203">
        <f t="shared" si="12"/>
        <v>0</v>
      </c>
    </row>
    <row r="368" spans="1:8" ht="13.15" customHeight="1" x14ac:dyDescent="0.2">
      <c r="A368" s="26" t="s">
        <v>198</v>
      </c>
      <c r="B368" s="13"/>
      <c r="C368" s="295" t="s">
        <v>274</v>
      </c>
      <c r="D368" s="295"/>
      <c r="E368" s="295"/>
      <c r="F368" s="295"/>
      <c r="G368" s="295"/>
      <c r="H368" s="295"/>
    </row>
    <row r="369" spans="1:8" ht="25.15" customHeight="1" x14ac:dyDescent="0.2">
      <c r="A369" s="51" t="s">
        <v>644</v>
      </c>
      <c r="B369" s="13"/>
      <c r="C369" s="77" t="s">
        <v>186</v>
      </c>
      <c r="D369" s="16"/>
      <c r="E369" s="13" t="s">
        <v>426</v>
      </c>
      <c r="F369" s="73">
        <v>0</v>
      </c>
      <c r="G369" s="201">
        <v>0</v>
      </c>
      <c r="H369" s="203">
        <f t="shared" si="12"/>
        <v>0</v>
      </c>
    </row>
    <row r="370" spans="1:8" ht="25.15" customHeight="1" x14ac:dyDescent="0.2">
      <c r="A370" s="51" t="s">
        <v>645</v>
      </c>
      <c r="B370" s="13"/>
      <c r="C370" s="77" t="s">
        <v>187</v>
      </c>
      <c r="D370" s="16"/>
      <c r="E370" s="13" t="s">
        <v>426</v>
      </c>
      <c r="F370" s="73">
        <v>0</v>
      </c>
      <c r="G370" s="201">
        <v>0</v>
      </c>
      <c r="H370" s="203">
        <f t="shared" si="12"/>
        <v>0</v>
      </c>
    </row>
    <row r="371" spans="1:8" ht="25.15" customHeight="1" x14ac:dyDescent="0.2">
      <c r="A371" s="51" t="s">
        <v>646</v>
      </c>
      <c r="B371" s="13"/>
      <c r="C371" s="77" t="s">
        <v>188</v>
      </c>
      <c r="D371" s="16"/>
      <c r="E371" s="13" t="s">
        <v>426</v>
      </c>
      <c r="F371" s="73">
        <v>0</v>
      </c>
      <c r="G371" s="201">
        <v>0</v>
      </c>
      <c r="H371" s="203">
        <f t="shared" si="12"/>
        <v>0</v>
      </c>
    </row>
    <row r="372" spans="1:8" ht="13.15" customHeight="1" x14ac:dyDescent="0.2">
      <c r="A372" s="26" t="s">
        <v>199</v>
      </c>
      <c r="B372" s="13"/>
      <c r="C372" s="295" t="s">
        <v>273</v>
      </c>
      <c r="D372" s="295"/>
      <c r="E372" s="318"/>
      <c r="F372" s="295"/>
      <c r="G372" s="295"/>
      <c r="H372" s="295"/>
    </row>
    <row r="373" spans="1:8" ht="25.15" customHeight="1" x14ac:dyDescent="0.2">
      <c r="A373" s="51" t="s">
        <v>647</v>
      </c>
      <c r="B373" s="13"/>
      <c r="C373" s="77" t="s">
        <v>186</v>
      </c>
      <c r="D373" s="16"/>
      <c r="E373" s="13" t="s">
        <v>426</v>
      </c>
      <c r="F373" s="73">
        <v>0</v>
      </c>
      <c r="G373" s="201">
        <v>0</v>
      </c>
      <c r="H373" s="203">
        <f t="shared" si="12"/>
        <v>0</v>
      </c>
    </row>
    <row r="374" spans="1:8" ht="25.15" customHeight="1" x14ac:dyDescent="0.2">
      <c r="A374" s="51" t="s">
        <v>648</v>
      </c>
      <c r="B374" s="13"/>
      <c r="C374" s="77" t="s">
        <v>187</v>
      </c>
      <c r="D374" s="16"/>
      <c r="E374" s="13" t="s">
        <v>426</v>
      </c>
      <c r="F374" s="73">
        <v>0</v>
      </c>
      <c r="G374" s="201">
        <v>0</v>
      </c>
      <c r="H374" s="203">
        <f t="shared" si="12"/>
        <v>0</v>
      </c>
    </row>
    <row r="375" spans="1:8" ht="25.15" customHeight="1" x14ac:dyDescent="0.2">
      <c r="A375" s="51" t="s">
        <v>649</v>
      </c>
      <c r="B375" s="13"/>
      <c r="C375" s="77" t="s">
        <v>188</v>
      </c>
      <c r="D375" s="16"/>
      <c r="E375" s="13" t="s">
        <v>426</v>
      </c>
      <c r="F375" s="73">
        <v>0</v>
      </c>
      <c r="G375" s="201">
        <v>0</v>
      </c>
      <c r="H375" s="203">
        <f t="shared" si="12"/>
        <v>0</v>
      </c>
    </row>
    <row r="376" spans="1:8" ht="13.15" customHeight="1" x14ac:dyDescent="0.2">
      <c r="A376" s="26" t="s">
        <v>200</v>
      </c>
      <c r="B376" s="13"/>
      <c r="C376" s="382" t="s">
        <v>201</v>
      </c>
      <c r="D376" s="16"/>
      <c r="E376" s="21"/>
      <c r="F376" s="45"/>
      <c r="G376" s="66"/>
      <c r="H376" s="65"/>
    </row>
    <row r="377" spans="1:8" ht="25.15" customHeight="1" x14ac:dyDescent="0.2">
      <c r="A377" s="51" t="s">
        <v>650</v>
      </c>
      <c r="B377" s="13"/>
      <c r="C377" s="77" t="s">
        <v>186</v>
      </c>
      <c r="D377" s="16"/>
      <c r="E377" s="13" t="s">
        <v>426</v>
      </c>
      <c r="F377" s="73">
        <v>0</v>
      </c>
      <c r="G377" s="201">
        <v>0</v>
      </c>
      <c r="H377" s="203">
        <f t="shared" si="12"/>
        <v>0</v>
      </c>
    </row>
    <row r="378" spans="1:8" ht="25.15" customHeight="1" x14ac:dyDescent="0.2">
      <c r="A378" s="51" t="s">
        <v>651</v>
      </c>
      <c r="B378" s="13"/>
      <c r="C378" s="77" t="s">
        <v>187</v>
      </c>
      <c r="D378" s="16"/>
      <c r="E378" s="13" t="s">
        <v>426</v>
      </c>
      <c r="F378" s="73">
        <v>0</v>
      </c>
      <c r="G378" s="201">
        <v>0</v>
      </c>
      <c r="H378" s="203">
        <f>IF(F378="EP",0,F378*G378)</f>
        <v>0</v>
      </c>
    </row>
    <row r="379" spans="1:8" ht="13.15" customHeight="1" x14ac:dyDescent="0.2">
      <c r="A379" s="26" t="s">
        <v>202</v>
      </c>
      <c r="B379" s="13"/>
      <c r="C379" s="295" t="s">
        <v>203</v>
      </c>
      <c r="D379" s="295"/>
      <c r="E379" s="295"/>
      <c r="F379" s="295"/>
      <c r="G379" s="295"/>
      <c r="H379" s="295"/>
    </row>
    <row r="380" spans="1:8" ht="34.9" customHeight="1" x14ac:dyDescent="0.2">
      <c r="A380" s="51" t="s">
        <v>652</v>
      </c>
      <c r="B380" s="13"/>
      <c r="C380" s="77" t="s">
        <v>186</v>
      </c>
      <c r="D380" s="16"/>
      <c r="E380" s="13" t="s">
        <v>426</v>
      </c>
      <c r="F380" s="73">
        <v>0</v>
      </c>
      <c r="G380" s="201">
        <v>0</v>
      </c>
      <c r="H380" s="203">
        <f t="shared" ref="H380:H386" si="13">IF(F380="EP",0,F380*G380)</f>
        <v>0</v>
      </c>
    </row>
    <row r="381" spans="1:8" ht="34.9" customHeight="1" x14ac:dyDescent="0.2">
      <c r="A381" s="51" t="s">
        <v>653</v>
      </c>
      <c r="B381" s="13"/>
      <c r="C381" s="77" t="s">
        <v>187</v>
      </c>
      <c r="D381" s="16"/>
      <c r="E381" s="13" t="s">
        <v>426</v>
      </c>
      <c r="F381" s="73">
        <v>0</v>
      </c>
      <c r="G381" s="201">
        <v>0</v>
      </c>
      <c r="H381" s="203">
        <f t="shared" si="13"/>
        <v>0</v>
      </c>
    </row>
    <row r="382" spans="1:8" ht="13.15" customHeight="1" x14ac:dyDescent="0.2">
      <c r="A382" s="26" t="s">
        <v>202</v>
      </c>
      <c r="B382" s="13"/>
      <c r="C382" s="295" t="s">
        <v>204</v>
      </c>
      <c r="D382" s="295"/>
      <c r="E382" s="318"/>
      <c r="F382" s="295"/>
      <c r="G382" s="295"/>
      <c r="H382" s="295"/>
    </row>
    <row r="383" spans="1:8" ht="34.9" customHeight="1" x14ac:dyDescent="0.2">
      <c r="A383" s="51" t="s">
        <v>652</v>
      </c>
      <c r="B383" s="13"/>
      <c r="C383" s="77" t="s">
        <v>186</v>
      </c>
      <c r="D383" s="16"/>
      <c r="E383" s="13" t="s">
        <v>426</v>
      </c>
      <c r="F383" s="73">
        <v>0</v>
      </c>
      <c r="G383" s="201">
        <v>0</v>
      </c>
      <c r="H383" s="203">
        <f t="shared" si="13"/>
        <v>0</v>
      </c>
    </row>
    <row r="384" spans="1:8" ht="34.9" customHeight="1" x14ac:dyDescent="0.2">
      <c r="A384" s="51" t="s">
        <v>653</v>
      </c>
      <c r="B384" s="13"/>
      <c r="C384" s="77" t="s">
        <v>187</v>
      </c>
      <c r="D384" s="16"/>
      <c r="E384" s="13" t="s">
        <v>426</v>
      </c>
      <c r="F384" s="73">
        <v>0</v>
      </c>
      <c r="G384" s="201">
        <v>0</v>
      </c>
      <c r="H384" s="203">
        <f t="shared" si="13"/>
        <v>0</v>
      </c>
    </row>
    <row r="385" spans="1:29" ht="13.15" customHeight="1" x14ac:dyDescent="0.2">
      <c r="A385" s="26" t="s">
        <v>205</v>
      </c>
      <c r="B385" s="13"/>
      <c r="C385" s="381" t="s">
        <v>206</v>
      </c>
      <c r="D385" s="381"/>
      <c r="E385" s="104"/>
      <c r="F385" s="381"/>
      <c r="G385" s="381"/>
      <c r="H385" s="381"/>
    </row>
    <row r="386" spans="1:29" ht="60" customHeight="1" x14ac:dyDescent="0.2">
      <c r="A386" s="51" t="s">
        <v>654</v>
      </c>
      <c r="B386" s="13"/>
      <c r="C386" s="77" t="s">
        <v>187</v>
      </c>
      <c r="D386" s="16"/>
      <c r="E386" s="13" t="s">
        <v>426</v>
      </c>
      <c r="F386" s="73">
        <v>0</v>
      </c>
      <c r="G386" s="201">
        <v>0</v>
      </c>
      <c r="H386" s="203">
        <f t="shared" si="13"/>
        <v>0</v>
      </c>
    </row>
    <row r="387" spans="1:29" ht="13.15" customHeight="1" x14ac:dyDescent="0.2">
      <c r="A387" s="26" t="s">
        <v>207</v>
      </c>
      <c r="B387" s="13"/>
      <c r="C387" s="381" t="s">
        <v>272</v>
      </c>
      <c r="D387" s="381"/>
      <c r="E387" s="104"/>
      <c r="F387" s="381"/>
      <c r="G387" s="381"/>
      <c r="H387" s="381"/>
    </row>
    <row r="388" spans="1:29" ht="70.150000000000006" customHeight="1" x14ac:dyDescent="0.2">
      <c r="A388" s="51" t="s">
        <v>655</v>
      </c>
      <c r="B388" s="13"/>
      <c r="C388" s="77" t="s">
        <v>187</v>
      </c>
      <c r="D388" s="16"/>
      <c r="E388" s="13" t="s">
        <v>426</v>
      </c>
      <c r="F388" s="73">
        <v>0</v>
      </c>
      <c r="G388" s="201">
        <v>0</v>
      </c>
      <c r="H388" s="203">
        <f>IF(F388="EP",0,F388*G388)</f>
        <v>0</v>
      </c>
    </row>
    <row r="389" spans="1:29" ht="13.15" customHeight="1" x14ac:dyDescent="0.2">
      <c r="A389" s="26" t="s">
        <v>208</v>
      </c>
      <c r="B389" s="13"/>
      <c r="C389" s="381" t="s">
        <v>285</v>
      </c>
      <c r="D389" s="381"/>
      <c r="E389" s="104"/>
      <c r="F389" s="381"/>
      <c r="G389" s="381"/>
      <c r="H389" s="381"/>
    </row>
    <row r="390" spans="1:29" ht="70.150000000000006" customHeight="1" x14ac:dyDescent="0.2">
      <c r="A390" s="51" t="s">
        <v>655</v>
      </c>
      <c r="B390" s="13"/>
      <c r="C390" s="77" t="s">
        <v>187</v>
      </c>
      <c r="D390" s="16"/>
      <c r="E390" s="13" t="s">
        <v>426</v>
      </c>
      <c r="F390" s="73">
        <v>0</v>
      </c>
      <c r="G390" s="201">
        <v>0</v>
      </c>
      <c r="H390" s="203">
        <f>IF(F390="EP",0,F390*G390)</f>
        <v>0</v>
      </c>
    </row>
    <row r="391" spans="1:29" ht="13.15" customHeight="1" x14ac:dyDescent="0.2">
      <c r="A391" s="52" t="s">
        <v>264</v>
      </c>
      <c r="B391" s="13"/>
      <c r="C391" s="237" t="s">
        <v>209</v>
      </c>
      <c r="D391" s="237"/>
      <c r="E391" s="237"/>
      <c r="F391" s="237"/>
      <c r="G391" s="237"/>
      <c r="H391" s="237"/>
    </row>
    <row r="392" spans="1:29" ht="51" customHeight="1" x14ac:dyDescent="0.2">
      <c r="A392" s="93"/>
      <c r="B392" s="13"/>
      <c r="C392" s="228" t="s">
        <v>427</v>
      </c>
      <c r="D392" s="228"/>
      <c r="E392" s="228"/>
      <c r="F392" s="228"/>
      <c r="G392" s="228"/>
      <c r="H392" s="228"/>
    </row>
    <row r="393" spans="1:29" ht="33" customHeight="1" x14ac:dyDescent="0.2">
      <c r="A393" s="40" t="s">
        <v>656</v>
      </c>
      <c r="B393" s="13"/>
      <c r="C393" s="86" t="s">
        <v>315</v>
      </c>
      <c r="D393" s="16"/>
      <c r="E393" s="13" t="s">
        <v>426</v>
      </c>
      <c r="F393" s="73">
        <v>0</v>
      </c>
      <c r="G393" s="201">
        <v>0</v>
      </c>
      <c r="H393" s="203">
        <f>IF(F393="EP",0,F393*G393)</f>
        <v>0</v>
      </c>
    </row>
    <row r="394" spans="1:29" ht="13.15" customHeight="1" x14ac:dyDescent="0.2">
      <c r="A394" s="40" t="s">
        <v>657</v>
      </c>
      <c r="B394" s="13"/>
      <c r="C394" s="228" t="s">
        <v>665</v>
      </c>
      <c r="D394" s="16"/>
      <c r="E394" s="13" t="s">
        <v>426</v>
      </c>
      <c r="F394" s="73">
        <v>0</v>
      </c>
      <c r="G394" s="201">
        <v>0</v>
      </c>
      <c r="H394" s="203">
        <f t="shared" ref="H394:H395" si="14">IF(F394="EP",0,F394*G394)</f>
        <v>0</v>
      </c>
    </row>
    <row r="395" spans="1:29" s="152" customFormat="1" ht="13.15" customHeight="1" x14ac:dyDescent="0.2">
      <c r="A395" s="40" t="s">
        <v>658</v>
      </c>
      <c r="B395" s="13"/>
      <c r="C395" s="228" t="s">
        <v>666</v>
      </c>
      <c r="D395" s="16"/>
      <c r="E395" s="13" t="s">
        <v>426</v>
      </c>
      <c r="F395" s="73">
        <v>0</v>
      </c>
      <c r="G395" s="201">
        <v>0</v>
      </c>
      <c r="H395" s="203">
        <f t="shared" si="14"/>
        <v>0</v>
      </c>
      <c r="I395" s="254"/>
      <c r="J395" s="254"/>
      <c r="K395" s="254"/>
      <c r="L395" s="254"/>
      <c r="M395" s="254"/>
      <c r="N395" s="254"/>
      <c r="O395" s="254"/>
      <c r="P395" s="254"/>
      <c r="Q395" s="254"/>
      <c r="R395" s="254"/>
      <c r="S395" s="254"/>
      <c r="T395" s="254"/>
      <c r="U395" s="254"/>
      <c r="V395" s="254"/>
      <c r="W395" s="254"/>
      <c r="X395" s="254"/>
      <c r="Y395" s="254"/>
      <c r="Z395" s="254"/>
      <c r="AA395" s="254"/>
      <c r="AB395" s="254"/>
      <c r="AC395" s="254"/>
    </row>
    <row r="396" spans="1:29" s="152" customFormat="1" ht="13.15" customHeight="1" x14ac:dyDescent="0.2">
      <c r="A396" s="93" t="s">
        <v>286</v>
      </c>
      <c r="B396" s="31"/>
      <c r="C396" s="85" t="s">
        <v>265</v>
      </c>
      <c r="D396" s="16"/>
      <c r="E396" s="16"/>
      <c r="F396" s="16"/>
      <c r="G396" s="16"/>
      <c r="H396" s="65"/>
      <c r="I396" s="254"/>
      <c r="J396" s="254"/>
      <c r="K396" s="254"/>
      <c r="L396" s="254"/>
      <c r="M396" s="254"/>
      <c r="N396" s="254"/>
      <c r="O396" s="254"/>
      <c r="P396" s="254"/>
      <c r="Q396" s="254"/>
      <c r="R396" s="254"/>
      <c r="S396" s="254"/>
      <c r="T396" s="254"/>
      <c r="U396" s="254"/>
      <c r="V396" s="254"/>
      <c r="W396" s="254"/>
      <c r="X396" s="254"/>
      <c r="Y396" s="254"/>
      <c r="Z396" s="254"/>
      <c r="AA396" s="254"/>
      <c r="AB396" s="254"/>
      <c r="AC396" s="254"/>
    </row>
    <row r="397" spans="1:29" s="152" customFormat="1" ht="13.15" customHeight="1" x14ac:dyDescent="0.2">
      <c r="A397" s="93"/>
      <c r="B397" s="13"/>
      <c r="C397" s="228" t="s">
        <v>661</v>
      </c>
      <c r="D397" s="16"/>
      <c r="E397" s="245"/>
      <c r="F397" s="54"/>
      <c r="G397" s="70"/>
      <c r="H397" s="65"/>
      <c r="I397" s="254"/>
      <c r="J397" s="254"/>
      <c r="K397" s="254"/>
      <c r="L397" s="254"/>
      <c r="M397" s="254"/>
      <c r="N397" s="254"/>
      <c r="O397" s="254"/>
      <c r="P397" s="254"/>
      <c r="Q397" s="254"/>
      <c r="R397" s="254"/>
      <c r="S397" s="254"/>
      <c r="T397" s="254"/>
      <c r="U397" s="254"/>
      <c r="V397" s="254"/>
      <c r="W397" s="254"/>
      <c r="X397" s="254"/>
      <c r="Y397" s="254"/>
      <c r="Z397" s="254"/>
      <c r="AA397" s="254"/>
      <c r="AB397" s="254"/>
      <c r="AC397" s="254"/>
    </row>
    <row r="398" spans="1:29" s="152" customFormat="1" ht="13.15" customHeight="1" x14ac:dyDescent="0.2">
      <c r="A398" s="40" t="s">
        <v>659</v>
      </c>
      <c r="B398" s="13"/>
      <c r="C398" s="228" t="s">
        <v>348</v>
      </c>
      <c r="D398" s="16"/>
      <c r="E398" s="13" t="s">
        <v>426</v>
      </c>
      <c r="F398" s="73">
        <v>0</v>
      </c>
      <c r="G398" s="201">
        <v>0</v>
      </c>
      <c r="H398" s="203">
        <f t="shared" ref="H398" si="15">IF(F398="EP",0,F398*G398)</f>
        <v>0</v>
      </c>
      <c r="I398" s="254"/>
      <c r="J398" s="254"/>
      <c r="K398" s="254"/>
      <c r="L398" s="254"/>
      <c r="M398" s="254"/>
      <c r="N398" s="254"/>
      <c r="O398" s="254"/>
      <c r="P398" s="254"/>
      <c r="Q398" s="254"/>
      <c r="R398" s="254"/>
      <c r="S398" s="254"/>
      <c r="T398" s="254"/>
      <c r="U398" s="254"/>
      <c r="V398" s="254"/>
      <c r="W398" s="254"/>
      <c r="X398" s="254"/>
      <c r="Y398" s="254"/>
      <c r="Z398" s="254"/>
      <c r="AA398" s="254"/>
      <c r="AB398" s="254"/>
      <c r="AC398" s="254"/>
    </row>
    <row r="399" spans="1:29" s="152" customFormat="1" ht="13.15" customHeight="1" x14ac:dyDescent="0.2">
      <c r="A399" s="192"/>
      <c r="B399" s="119"/>
      <c r="C399" s="123" t="s">
        <v>398</v>
      </c>
      <c r="D399" s="131"/>
      <c r="E399" s="133"/>
      <c r="F399" s="134"/>
      <c r="G399" s="135"/>
      <c r="H399" s="132"/>
    </row>
    <row r="400" spans="1:29" s="152" customFormat="1" ht="13.15" customHeight="1" x14ac:dyDescent="0.2">
      <c r="A400" s="192"/>
      <c r="B400" s="119"/>
      <c r="C400" s="119" t="s">
        <v>400</v>
      </c>
      <c r="D400" s="131"/>
      <c r="E400" s="133"/>
      <c r="F400" s="134"/>
      <c r="G400" s="135"/>
      <c r="H400" s="132"/>
    </row>
    <row r="401" spans="1:29" s="152" customFormat="1" ht="13.15" customHeight="1" x14ac:dyDescent="0.2">
      <c r="A401" s="192"/>
      <c r="B401" s="119"/>
      <c r="C401" s="119" t="s">
        <v>376</v>
      </c>
      <c r="D401" s="131"/>
      <c r="E401" s="133"/>
      <c r="F401" s="134"/>
      <c r="G401" s="135"/>
      <c r="H401" s="132"/>
    </row>
    <row r="402" spans="1:29" s="152" customFormat="1" ht="13.15" customHeight="1" x14ac:dyDescent="0.2">
      <c r="A402" s="192"/>
      <c r="B402" s="119"/>
      <c r="C402" s="119" t="s">
        <v>371</v>
      </c>
      <c r="D402" s="131"/>
      <c r="E402" s="133"/>
      <c r="F402" s="134"/>
      <c r="G402" s="135"/>
      <c r="H402" s="132"/>
    </row>
    <row r="403" spans="1:29" s="152" customFormat="1" ht="13.15" customHeight="1" x14ac:dyDescent="0.2">
      <c r="A403" s="192"/>
      <c r="B403" s="119"/>
      <c r="C403" s="123" t="s">
        <v>372</v>
      </c>
      <c r="D403" s="131"/>
      <c r="E403" s="133"/>
      <c r="F403" s="134"/>
      <c r="G403" s="135"/>
      <c r="H403" s="132"/>
    </row>
    <row r="404" spans="1:29" s="152" customFormat="1" ht="13.15" customHeight="1" x14ac:dyDescent="0.2">
      <c r="A404" s="192"/>
      <c r="B404" s="119"/>
      <c r="C404" s="119" t="s">
        <v>447</v>
      </c>
      <c r="D404" s="131"/>
      <c r="E404" s="133"/>
      <c r="F404" s="134"/>
      <c r="G404" s="135"/>
      <c r="H404" s="132"/>
    </row>
    <row r="405" spans="1:29" s="152" customFormat="1" ht="13.15" customHeight="1" x14ac:dyDescent="0.2">
      <c r="A405" s="192"/>
      <c r="B405" s="119"/>
      <c r="C405" s="136"/>
      <c r="D405" s="131"/>
      <c r="E405" s="133"/>
      <c r="F405" s="134"/>
      <c r="G405" s="135"/>
      <c r="H405" s="132"/>
    </row>
    <row r="406" spans="1:29" s="152" customFormat="1" ht="13.15" customHeight="1" x14ac:dyDescent="0.2">
      <c r="A406" s="192"/>
      <c r="B406" s="119"/>
      <c r="C406" s="119" t="s">
        <v>373</v>
      </c>
      <c r="D406" s="131"/>
      <c r="E406" s="133"/>
      <c r="F406" s="134"/>
      <c r="G406" s="135"/>
      <c r="H406" s="132"/>
    </row>
    <row r="407" spans="1:29" s="152" customFormat="1" ht="13.15" customHeight="1" x14ac:dyDescent="0.2">
      <c r="A407" s="192"/>
      <c r="B407" s="119"/>
      <c r="C407" s="136"/>
      <c r="D407" s="131"/>
      <c r="E407" s="133"/>
      <c r="F407" s="134"/>
      <c r="G407" s="135"/>
      <c r="H407" s="132"/>
    </row>
    <row r="408" spans="1:29" s="152" customFormat="1" ht="13.15" customHeight="1" x14ac:dyDescent="0.2">
      <c r="A408" s="192"/>
      <c r="B408" s="119"/>
      <c r="C408" s="137" t="s">
        <v>374</v>
      </c>
      <c r="D408" s="131"/>
      <c r="E408" s="133"/>
      <c r="F408" s="134"/>
      <c r="G408" s="135"/>
      <c r="H408" s="132"/>
    </row>
    <row r="409" spans="1:29" s="152" customFormat="1" ht="13.15" customHeight="1" x14ac:dyDescent="0.2">
      <c r="A409" s="192"/>
      <c r="B409" s="119"/>
      <c r="C409" s="119" t="s">
        <v>375</v>
      </c>
      <c r="D409" s="131"/>
      <c r="E409" s="133"/>
      <c r="F409" s="134"/>
      <c r="G409" s="135"/>
      <c r="H409" s="132"/>
    </row>
    <row r="410" spans="1:29" s="152" customFormat="1" ht="13.15" customHeight="1" x14ac:dyDescent="0.2">
      <c r="A410" s="192"/>
      <c r="B410" s="119"/>
      <c r="C410" s="119" t="s">
        <v>401</v>
      </c>
      <c r="D410" s="131"/>
      <c r="E410" s="133"/>
      <c r="F410" s="134"/>
      <c r="G410" s="135"/>
      <c r="H410" s="132"/>
    </row>
    <row r="411" spans="1:29" ht="13.15" customHeight="1" x14ac:dyDescent="0.2">
      <c r="A411" s="319" t="s">
        <v>660</v>
      </c>
      <c r="B411" s="126"/>
      <c r="C411" s="120" t="s">
        <v>402</v>
      </c>
      <c r="D411" s="131"/>
      <c r="E411" s="224" t="s">
        <v>426</v>
      </c>
      <c r="F411" s="125">
        <v>0</v>
      </c>
      <c r="G411" s="201">
        <v>0</v>
      </c>
      <c r="H411" s="203">
        <f>IF(F411="EP",0,F411*G411)</f>
        <v>0</v>
      </c>
      <c r="I411" s="152"/>
      <c r="J411" s="152"/>
      <c r="K411" s="152"/>
      <c r="L411" s="152"/>
      <c r="M411" s="152"/>
      <c r="N411" s="152"/>
      <c r="O411" s="152"/>
      <c r="P411" s="152"/>
      <c r="Q411" s="152"/>
      <c r="R411" s="152"/>
      <c r="S411" s="152"/>
      <c r="T411" s="152"/>
      <c r="U411" s="152"/>
      <c r="V411" s="152"/>
      <c r="W411" s="152"/>
      <c r="X411" s="152"/>
      <c r="Y411" s="152"/>
      <c r="Z411" s="152"/>
      <c r="AA411" s="152"/>
      <c r="AB411" s="152"/>
      <c r="AC411" s="152"/>
    </row>
    <row r="412" spans="1:29" ht="13.15" customHeight="1" x14ac:dyDescent="0.2">
      <c r="A412" s="191"/>
      <c r="B412" s="126"/>
      <c r="C412" s="120" t="s">
        <v>403</v>
      </c>
      <c r="D412" s="131"/>
      <c r="E412" s="320"/>
      <c r="F412" s="134"/>
      <c r="G412" s="135"/>
      <c r="H412" s="132"/>
      <c r="I412" s="152"/>
      <c r="J412" s="152"/>
      <c r="K412" s="152"/>
      <c r="L412" s="152"/>
      <c r="M412" s="152"/>
      <c r="N412" s="152"/>
      <c r="O412" s="152"/>
      <c r="P412" s="152"/>
      <c r="Q412" s="152"/>
      <c r="R412" s="152"/>
      <c r="S412" s="152"/>
      <c r="T412" s="152"/>
      <c r="U412" s="152"/>
      <c r="V412" s="152"/>
      <c r="W412" s="152"/>
      <c r="X412" s="152"/>
      <c r="Y412" s="152"/>
      <c r="Z412" s="152"/>
      <c r="AA412" s="152"/>
      <c r="AB412" s="152"/>
      <c r="AC412" s="152"/>
    </row>
    <row r="413" spans="1:29" ht="13.15" customHeight="1" x14ac:dyDescent="0.2">
      <c r="A413" s="191"/>
      <c r="B413" s="126"/>
      <c r="C413" s="120" t="s">
        <v>448</v>
      </c>
      <c r="D413" s="131"/>
      <c r="E413" s="320"/>
      <c r="F413" s="134"/>
      <c r="G413" s="135"/>
      <c r="H413" s="132"/>
      <c r="I413" s="152"/>
      <c r="J413" s="152"/>
      <c r="K413" s="152"/>
      <c r="L413" s="152"/>
      <c r="M413" s="152"/>
      <c r="N413" s="152"/>
      <c r="O413" s="152"/>
      <c r="P413" s="152"/>
      <c r="Q413" s="152"/>
      <c r="R413" s="152"/>
      <c r="S413" s="152"/>
      <c r="T413" s="152"/>
      <c r="U413" s="152"/>
      <c r="V413" s="152"/>
      <c r="W413" s="152"/>
      <c r="X413" s="152"/>
      <c r="Y413" s="152"/>
      <c r="Z413" s="152"/>
      <c r="AA413" s="152"/>
      <c r="AB413" s="152"/>
      <c r="AC413" s="152"/>
    </row>
    <row r="414" spans="1:29" ht="13.15" customHeight="1" x14ac:dyDescent="0.2">
      <c r="A414" s="191"/>
      <c r="B414" s="126"/>
      <c r="C414" s="120" t="s">
        <v>404</v>
      </c>
      <c r="D414" s="131"/>
      <c r="E414" s="320"/>
      <c r="F414" s="134"/>
      <c r="G414" s="135"/>
      <c r="H414" s="132"/>
      <c r="I414" s="152"/>
      <c r="J414" s="152"/>
      <c r="K414" s="152"/>
      <c r="L414" s="152"/>
      <c r="M414" s="152"/>
      <c r="N414" s="152"/>
      <c r="O414" s="152"/>
      <c r="P414" s="152"/>
      <c r="Q414" s="152"/>
      <c r="R414" s="152"/>
      <c r="S414" s="152"/>
      <c r="T414" s="152"/>
      <c r="U414" s="152"/>
      <c r="V414" s="152"/>
      <c r="W414" s="152"/>
      <c r="X414" s="152"/>
      <c r="Y414" s="152"/>
      <c r="Z414" s="152"/>
      <c r="AA414" s="152"/>
      <c r="AB414" s="152"/>
      <c r="AC414" s="152"/>
    </row>
    <row r="415" spans="1:29" ht="13.15" customHeight="1" x14ac:dyDescent="0.2">
      <c r="A415" s="93" t="s">
        <v>287</v>
      </c>
      <c r="B415" s="31"/>
      <c r="C415" s="85" t="s">
        <v>308</v>
      </c>
      <c r="D415" s="16"/>
      <c r="E415" s="16"/>
      <c r="F415" s="16"/>
      <c r="G415" s="16"/>
      <c r="H415" s="65"/>
    </row>
    <row r="416" spans="1:29" ht="13.15" customHeight="1" x14ac:dyDescent="0.2">
      <c r="A416" s="40" t="s">
        <v>309</v>
      </c>
      <c r="B416" s="13"/>
      <c r="C416" s="120" t="s">
        <v>349</v>
      </c>
      <c r="D416" s="16"/>
      <c r="E416" s="13" t="s">
        <v>426</v>
      </c>
      <c r="F416" s="73">
        <v>0</v>
      </c>
      <c r="G416" s="201">
        <v>0</v>
      </c>
      <c r="H416" s="203">
        <f>IF(F416="EP",0,F416*G416)</f>
        <v>0</v>
      </c>
    </row>
    <row r="417" spans="1:8" ht="13.15" customHeight="1" x14ac:dyDescent="0.2">
      <c r="A417" s="96"/>
      <c r="B417" s="97"/>
      <c r="C417" s="121" t="s">
        <v>398</v>
      </c>
      <c r="D417" s="16"/>
      <c r="E417" s="53"/>
      <c r="F417" s="54"/>
      <c r="G417" s="70"/>
      <c r="H417" s="65"/>
    </row>
    <row r="418" spans="1:8" ht="13.15" customHeight="1" x14ac:dyDescent="0.2">
      <c r="A418" s="96"/>
      <c r="B418" s="97"/>
      <c r="C418" s="122" t="s">
        <v>477</v>
      </c>
      <c r="D418" s="16"/>
      <c r="E418" s="53"/>
      <c r="F418" s="54"/>
      <c r="G418" s="70"/>
      <c r="H418" s="65"/>
    </row>
    <row r="419" spans="1:8" ht="13.15" customHeight="1" x14ac:dyDescent="0.2">
      <c r="A419" s="96"/>
      <c r="B419" s="97"/>
      <c r="C419" s="119" t="s">
        <v>376</v>
      </c>
      <c r="D419" s="16"/>
      <c r="E419" s="53"/>
      <c r="F419" s="54"/>
      <c r="G419" s="70"/>
      <c r="H419" s="65"/>
    </row>
    <row r="420" spans="1:8" ht="13.15" customHeight="1" x14ac:dyDescent="0.2">
      <c r="A420" s="96"/>
      <c r="B420" s="97"/>
      <c r="C420" s="119" t="s">
        <v>371</v>
      </c>
      <c r="D420" s="16"/>
      <c r="E420" s="53"/>
      <c r="F420" s="54"/>
      <c r="G420" s="70"/>
      <c r="H420" s="65"/>
    </row>
    <row r="421" spans="1:8" ht="13.15" customHeight="1" x14ac:dyDescent="0.2">
      <c r="A421" s="96"/>
      <c r="B421" s="97"/>
      <c r="C421" s="123" t="s">
        <v>372</v>
      </c>
      <c r="D421" s="16"/>
      <c r="E421" s="53"/>
      <c r="F421" s="54"/>
      <c r="G421" s="70"/>
      <c r="H421" s="65"/>
    </row>
    <row r="422" spans="1:8" ht="13.15" customHeight="1" x14ac:dyDescent="0.2">
      <c r="A422" s="96"/>
      <c r="B422" s="97"/>
      <c r="C422" s="119" t="s">
        <v>447</v>
      </c>
      <c r="D422" s="16"/>
      <c r="E422" s="53"/>
      <c r="F422" s="54"/>
      <c r="G422" s="70"/>
      <c r="H422" s="65"/>
    </row>
    <row r="423" spans="1:8" ht="13.15" customHeight="1" x14ac:dyDescent="0.2">
      <c r="A423" s="96"/>
      <c r="B423" s="97"/>
      <c r="C423" s="254"/>
      <c r="D423" s="16"/>
      <c r="E423" s="53"/>
      <c r="F423" s="54"/>
      <c r="G423" s="70"/>
      <c r="H423" s="65"/>
    </row>
    <row r="424" spans="1:8" ht="13.15" customHeight="1" x14ac:dyDescent="0.2">
      <c r="A424" s="96"/>
      <c r="B424" s="97"/>
      <c r="C424" s="98"/>
      <c r="D424" s="16"/>
      <c r="E424" s="53"/>
      <c r="F424" s="54"/>
      <c r="G424" s="70"/>
      <c r="H424" s="65"/>
    </row>
    <row r="425" spans="1:8" ht="13.15" customHeight="1" x14ac:dyDescent="0.2">
      <c r="A425" s="96"/>
      <c r="B425" s="97"/>
      <c r="C425" s="107" t="s">
        <v>373</v>
      </c>
      <c r="D425" s="16"/>
      <c r="E425" s="53"/>
      <c r="F425" s="54"/>
      <c r="G425" s="70"/>
      <c r="H425" s="65"/>
    </row>
    <row r="426" spans="1:8" ht="13.15" customHeight="1" x14ac:dyDescent="0.2">
      <c r="A426" s="96"/>
      <c r="B426" s="97"/>
      <c r="C426" s="98"/>
      <c r="D426" s="16"/>
      <c r="E426" s="53"/>
      <c r="F426" s="54"/>
      <c r="G426" s="70"/>
      <c r="H426" s="65"/>
    </row>
    <row r="427" spans="1:8" ht="13.15" customHeight="1" x14ac:dyDescent="0.2">
      <c r="A427" s="96"/>
      <c r="B427" s="97"/>
      <c r="C427" s="108" t="s">
        <v>374</v>
      </c>
      <c r="D427" s="16"/>
      <c r="E427" s="53"/>
      <c r="F427" s="54"/>
      <c r="G427" s="70"/>
      <c r="H427" s="65"/>
    </row>
    <row r="428" spans="1:8" ht="13.15" customHeight="1" x14ac:dyDescent="0.2">
      <c r="A428" s="96"/>
      <c r="B428" s="97"/>
      <c r="C428" s="107" t="s">
        <v>375</v>
      </c>
      <c r="D428" s="16"/>
      <c r="E428" s="53"/>
      <c r="F428" s="54"/>
      <c r="G428" s="70"/>
      <c r="H428" s="65"/>
    </row>
    <row r="429" spans="1:8" ht="13.15" customHeight="1" x14ac:dyDescent="0.2">
      <c r="A429" s="96"/>
      <c r="B429" s="97"/>
      <c r="C429" s="119" t="s">
        <v>397</v>
      </c>
      <c r="D429" s="16"/>
      <c r="E429" s="53"/>
      <c r="F429" s="54"/>
      <c r="G429" s="70"/>
      <c r="H429" s="65"/>
    </row>
    <row r="430" spans="1:8" x14ac:dyDescent="0.2">
      <c r="A430" s="96" t="s">
        <v>289</v>
      </c>
      <c r="B430" s="95"/>
      <c r="C430" s="99" t="s">
        <v>288</v>
      </c>
      <c r="D430" s="99"/>
      <c r="E430" s="99"/>
      <c r="F430" s="99"/>
      <c r="G430" s="99"/>
      <c r="H430" s="99"/>
    </row>
    <row r="431" spans="1:8" ht="34.9" customHeight="1" x14ac:dyDescent="0.2">
      <c r="A431" s="40" t="s">
        <v>662</v>
      </c>
      <c r="B431" s="13"/>
      <c r="C431" s="228" t="s">
        <v>354</v>
      </c>
      <c r="D431" s="99"/>
      <c r="E431" s="13" t="s">
        <v>426</v>
      </c>
      <c r="F431" s="73">
        <v>0</v>
      </c>
      <c r="G431" s="201">
        <v>0</v>
      </c>
      <c r="H431" s="203">
        <f>IF(F431="EP",0,F431*G431)</f>
        <v>0</v>
      </c>
    </row>
    <row r="432" spans="1:8" ht="34.9" customHeight="1" x14ac:dyDescent="0.2">
      <c r="A432" s="40" t="s">
        <v>663</v>
      </c>
      <c r="B432" s="13"/>
      <c r="C432" s="228" t="s">
        <v>355</v>
      </c>
      <c r="D432" s="99"/>
      <c r="E432" s="13" t="s">
        <v>426</v>
      </c>
      <c r="F432" s="73">
        <v>0</v>
      </c>
      <c r="G432" s="201">
        <v>0</v>
      </c>
      <c r="H432" s="203">
        <f>IF(F432="EP",0,F432*G432)</f>
        <v>0</v>
      </c>
    </row>
    <row r="433" spans="1:8" ht="22.5" x14ac:dyDescent="0.2">
      <c r="A433" s="96" t="s">
        <v>356</v>
      </c>
      <c r="B433" s="97"/>
      <c r="C433" s="386" t="s">
        <v>788</v>
      </c>
      <c r="D433" s="16"/>
      <c r="E433" s="245"/>
      <c r="F433" s="54"/>
      <c r="G433" s="70"/>
      <c r="H433" s="65"/>
    </row>
    <row r="434" spans="1:8" ht="22.5" x14ac:dyDescent="0.2">
      <c r="A434" s="96"/>
      <c r="B434" s="97"/>
      <c r="C434" s="100" t="s">
        <v>787</v>
      </c>
      <c r="D434" s="16"/>
      <c r="E434" s="245"/>
      <c r="F434" s="54"/>
      <c r="G434" s="70"/>
      <c r="H434" s="65"/>
    </row>
    <row r="435" spans="1:8" ht="84.6" customHeight="1" x14ac:dyDescent="0.2">
      <c r="A435" s="10" t="s">
        <v>664</v>
      </c>
      <c r="B435" s="97"/>
      <c r="C435" s="101" t="s">
        <v>785</v>
      </c>
      <c r="D435" s="16"/>
      <c r="E435" s="13" t="s">
        <v>426</v>
      </c>
      <c r="F435" s="73">
        <v>0</v>
      </c>
      <c r="G435" s="203">
        <v>0</v>
      </c>
      <c r="H435" s="203">
        <f>IF(F435="EP",0,F435*G435)</f>
        <v>0</v>
      </c>
    </row>
    <row r="436" spans="1:8" ht="13.15" customHeight="1" x14ac:dyDescent="0.2">
      <c r="A436" s="10"/>
      <c r="B436" s="97"/>
      <c r="C436" s="101" t="s">
        <v>786</v>
      </c>
      <c r="D436" s="16"/>
      <c r="E436" s="13" t="s">
        <v>426</v>
      </c>
      <c r="F436" s="73">
        <v>0</v>
      </c>
      <c r="G436" s="203">
        <v>0</v>
      </c>
      <c r="H436" s="203">
        <f>IF(F436="EP",0,F436*G436)</f>
        <v>0</v>
      </c>
    </row>
    <row r="437" spans="1:8" ht="67.5" x14ac:dyDescent="0.2">
      <c r="A437" s="254"/>
      <c r="C437" s="365" t="s">
        <v>784</v>
      </c>
    </row>
    <row r="438" spans="1:8" ht="36.75" customHeight="1" x14ac:dyDescent="0.2">
      <c r="A438" s="96"/>
      <c r="B438" s="97"/>
      <c r="C438" s="101" t="s">
        <v>428</v>
      </c>
      <c r="D438" s="16"/>
    </row>
    <row r="439" spans="1:8" ht="13.15" customHeight="1" x14ac:dyDescent="0.2">
      <c r="A439" s="96"/>
      <c r="B439" s="97"/>
      <c r="C439" s="101"/>
      <c r="D439" s="16"/>
    </row>
    <row r="440" spans="1:8" ht="13.5" thickBot="1" x14ac:dyDescent="0.25">
      <c r="C440" s="251" t="s">
        <v>353</v>
      </c>
      <c r="D440" s="310"/>
      <c r="E440" s="311"/>
      <c r="F440" s="312"/>
      <c r="G440" s="313"/>
      <c r="H440" s="314">
        <f>SUM(H329:H438)</f>
        <v>0</v>
      </c>
    </row>
    <row r="441" spans="1:8" ht="12" thickTop="1" x14ac:dyDescent="0.2">
      <c r="A441" s="20"/>
      <c r="B441" s="13"/>
      <c r="C441" s="382"/>
      <c r="D441" s="16"/>
      <c r="E441" s="48"/>
      <c r="F441" s="49"/>
      <c r="G441" s="68"/>
      <c r="H441" s="91"/>
    </row>
    <row r="442" spans="1:8" x14ac:dyDescent="0.2">
      <c r="A442" s="20"/>
      <c r="B442" s="13"/>
      <c r="C442" s="382"/>
      <c r="D442" s="16"/>
      <c r="E442" s="48"/>
      <c r="F442" s="49"/>
      <c r="G442" s="68"/>
      <c r="H442" s="91"/>
    </row>
    <row r="443" spans="1:8" ht="13.15" customHeight="1" x14ac:dyDescent="0.2">
      <c r="A443" s="20">
        <v>4.4000000000000004</v>
      </c>
      <c r="B443" s="13"/>
      <c r="C443" s="382" t="s">
        <v>39</v>
      </c>
      <c r="D443" s="16"/>
      <c r="E443" s="21"/>
      <c r="F443" s="22"/>
      <c r="G443" s="63"/>
      <c r="H443" s="69"/>
    </row>
    <row r="444" spans="1:8" ht="23.25" customHeight="1" x14ac:dyDescent="0.2">
      <c r="A444" s="26" t="s">
        <v>210</v>
      </c>
      <c r="B444" s="13"/>
      <c r="C444" s="300" t="s">
        <v>783</v>
      </c>
      <c r="D444" s="16"/>
      <c r="E444" s="21"/>
      <c r="F444" s="22"/>
      <c r="G444" s="63"/>
      <c r="H444" s="65"/>
    </row>
    <row r="445" spans="1:8" ht="96" customHeight="1" x14ac:dyDescent="0.2">
      <c r="A445" s="51" t="s">
        <v>668</v>
      </c>
      <c r="B445" s="13"/>
      <c r="C445" s="365" t="s">
        <v>781</v>
      </c>
      <c r="D445" s="16"/>
      <c r="E445" s="13" t="s">
        <v>426</v>
      </c>
      <c r="F445" s="73">
        <v>0</v>
      </c>
      <c r="G445" s="203">
        <v>0</v>
      </c>
      <c r="H445" s="203">
        <f>IF(F445="EP",0,F445*G445)</f>
        <v>0</v>
      </c>
    </row>
    <row r="446" spans="1:8" ht="59.25" customHeight="1" x14ac:dyDescent="0.2">
      <c r="A446" s="51"/>
      <c r="B446" s="13"/>
      <c r="C446" s="365" t="s">
        <v>782</v>
      </c>
      <c r="D446" s="16"/>
      <c r="E446" s="13"/>
      <c r="F446" s="13"/>
      <c r="G446" s="13"/>
      <c r="H446" s="13"/>
    </row>
    <row r="447" spans="1:8" ht="50.25" customHeight="1" x14ac:dyDescent="0.2">
      <c r="A447" s="20"/>
      <c r="B447" s="13"/>
      <c r="C447" s="321" t="s">
        <v>743</v>
      </c>
      <c r="D447" s="16"/>
    </row>
    <row r="448" spans="1:8" ht="13.15" customHeight="1" x14ac:dyDescent="0.2">
      <c r="A448" s="26" t="s">
        <v>211</v>
      </c>
      <c r="B448" s="13"/>
      <c r="C448" s="233" t="s">
        <v>212</v>
      </c>
      <c r="D448" s="16"/>
      <c r="E448" s="13"/>
      <c r="F448" s="45"/>
      <c r="G448" s="63"/>
      <c r="H448" s="195"/>
    </row>
    <row r="449" spans="1:8" ht="33" customHeight="1" x14ac:dyDescent="0.2">
      <c r="A449" s="51" t="s">
        <v>669</v>
      </c>
      <c r="B449" s="13"/>
      <c r="C449" s="87" t="s">
        <v>338</v>
      </c>
      <c r="D449" s="16"/>
      <c r="E449" s="13" t="s">
        <v>213</v>
      </c>
      <c r="F449" s="204">
        <v>0</v>
      </c>
      <c r="G449" s="201">
        <v>0</v>
      </c>
      <c r="H449" s="203">
        <f t="shared" ref="H449:H457" si="16">IF(F449="EP",0,F449*G449)</f>
        <v>0</v>
      </c>
    </row>
    <row r="450" spans="1:8" ht="13.15" customHeight="1" x14ac:dyDescent="0.2">
      <c r="A450" s="51" t="s">
        <v>670</v>
      </c>
      <c r="B450" s="13"/>
      <c r="C450" s="77" t="s">
        <v>214</v>
      </c>
      <c r="D450" s="16"/>
      <c r="E450" s="13" t="s">
        <v>213</v>
      </c>
      <c r="F450" s="204">
        <v>0</v>
      </c>
      <c r="G450" s="201">
        <v>0</v>
      </c>
      <c r="H450" s="203">
        <f t="shared" si="16"/>
        <v>0</v>
      </c>
    </row>
    <row r="451" spans="1:8" ht="22.9" customHeight="1" x14ac:dyDescent="0.2">
      <c r="A451" s="51" t="s">
        <v>671</v>
      </c>
      <c r="B451" s="13"/>
      <c r="C451" s="378" t="s">
        <v>678</v>
      </c>
      <c r="D451" s="16"/>
      <c r="E451" s="13" t="s">
        <v>14</v>
      </c>
      <c r="F451" s="209">
        <v>0</v>
      </c>
      <c r="G451" s="201">
        <v>0</v>
      </c>
      <c r="H451" s="203">
        <f t="shared" si="16"/>
        <v>0</v>
      </c>
    </row>
    <row r="452" spans="1:8" ht="24" customHeight="1" x14ac:dyDescent="0.2">
      <c r="A452" s="51" t="s">
        <v>672</v>
      </c>
      <c r="B452" s="13"/>
      <c r="C452" s="378" t="s">
        <v>679</v>
      </c>
      <c r="D452" s="16"/>
      <c r="E452" s="13" t="s">
        <v>14</v>
      </c>
      <c r="F452" s="209">
        <v>0</v>
      </c>
      <c r="G452" s="201">
        <v>0</v>
      </c>
      <c r="H452" s="203">
        <f t="shared" si="16"/>
        <v>0</v>
      </c>
    </row>
    <row r="453" spans="1:8" ht="14.45" customHeight="1" x14ac:dyDescent="0.2">
      <c r="A453" s="51" t="s">
        <v>673</v>
      </c>
      <c r="B453" s="13"/>
      <c r="C453" s="77" t="s">
        <v>269</v>
      </c>
      <c r="D453" s="16"/>
      <c r="E453" s="13" t="s">
        <v>213</v>
      </c>
      <c r="F453" s="204">
        <v>0</v>
      </c>
      <c r="G453" s="201">
        <v>0</v>
      </c>
      <c r="H453" s="203">
        <f t="shared" si="16"/>
        <v>0</v>
      </c>
    </row>
    <row r="454" spans="1:8" ht="54.6" customHeight="1" x14ac:dyDescent="0.2">
      <c r="A454" s="10" t="s">
        <v>674</v>
      </c>
      <c r="B454" s="13"/>
      <c r="C454" s="77" t="s">
        <v>449</v>
      </c>
      <c r="D454" s="16"/>
      <c r="E454" s="13" t="s">
        <v>213</v>
      </c>
      <c r="F454" s="204">
        <v>0</v>
      </c>
      <c r="G454" s="201">
        <v>0</v>
      </c>
      <c r="H454" s="203">
        <f t="shared" si="16"/>
        <v>0</v>
      </c>
    </row>
    <row r="455" spans="1:8" ht="23.45" customHeight="1" x14ac:dyDescent="0.2">
      <c r="A455" s="10" t="s">
        <v>675</v>
      </c>
      <c r="B455" s="13"/>
      <c r="C455" s="77" t="s">
        <v>290</v>
      </c>
      <c r="D455" s="16"/>
      <c r="E455" s="13" t="s">
        <v>213</v>
      </c>
      <c r="F455" s="204">
        <v>0</v>
      </c>
      <c r="G455" s="201">
        <v>0</v>
      </c>
      <c r="H455" s="203">
        <f t="shared" si="16"/>
        <v>0</v>
      </c>
    </row>
    <row r="456" spans="1:8" ht="26.45" customHeight="1" x14ac:dyDescent="0.2">
      <c r="A456" s="10" t="s">
        <v>676</v>
      </c>
      <c r="B456" s="13"/>
      <c r="C456" s="56" t="s">
        <v>450</v>
      </c>
      <c r="D456" s="16"/>
      <c r="E456" s="13" t="s">
        <v>213</v>
      </c>
      <c r="F456" s="204">
        <v>0</v>
      </c>
      <c r="G456" s="201">
        <v>0</v>
      </c>
      <c r="H456" s="203">
        <f t="shared" si="16"/>
        <v>0</v>
      </c>
    </row>
    <row r="457" spans="1:8" ht="22.15" customHeight="1" x14ac:dyDescent="0.2">
      <c r="A457" s="10" t="s">
        <v>677</v>
      </c>
      <c r="B457" s="13"/>
      <c r="C457" s="77" t="s">
        <v>680</v>
      </c>
      <c r="D457" s="16"/>
      <c r="E457" s="13" t="s">
        <v>25</v>
      </c>
      <c r="F457" s="322">
        <v>1</v>
      </c>
      <c r="G457" s="201">
        <v>0</v>
      </c>
      <c r="H457" s="203">
        <f t="shared" si="16"/>
        <v>0</v>
      </c>
    </row>
    <row r="458" spans="1:8" ht="13.15" customHeight="1" x14ac:dyDescent="0.2">
      <c r="A458" s="26" t="s">
        <v>215</v>
      </c>
      <c r="B458" s="13"/>
      <c r="C458" s="233" t="s">
        <v>216</v>
      </c>
      <c r="D458" s="16"/>
      <c r="E458" s="21"/>
      <c r="F458" s="45"/>
      <c r="G458" s="66"/>
      <c r="H458" s="195"/>
    </row>
    <row r="459" spans="1:8" ht="13.15" customHeight="1" x14ac:dyDescent="0.2">
      <c r="A459" s="10" t="s">
        <v>684</v>
      </c>
      <c r="B459" s="13"/>
      <c r="C459" s="56" t="s">
        <v>217</v>
      </c>
      <c r="D459" s="16"/>
      <c r="E459" s="13" t="s">
        <v>426</v>
      </c>
      <c r="F459" s="73">
        <v>0</v>
      </c>
      <c r="G459" s="201">
        <v>0</v>
      </c>
      <c r="H459" s="203">
        <f>IF(F459="EP",0,F459*G459)</f>
        <v>0</v>
      </c>
    </row>
    <row r="460" spans="1:8" ht="13.15" customHeight="1" x14ac:dyDescent="0.2">
      <c r="A460" s="10"/>
      <c r="B460" s="13"/>
      <c r="C460" s="56" t="s">
        <v>686</v>
      </c>
      <c r="D460" s="16"/>
      <c r="E460" s="13"/>
      <c r="F460" s="13"/>
      <c r="G460" s="13"/>
      <c r="H460" s="13"/>
    </row>
    <row r="461" spans="1:8" ht="13.15" customHeight="1" x14ac:dyDescent="0.2">
      <c r="A461" s="20"/>
      <c r="B461" s="13"/>
      <c r="C461" s="94"/>
      <c r="D461" s="16"/>
      <c r="E461" s="13"/>
      <c r="F461" s="45"/>
      <c r="G461" s="66"/>
      <c r="H461" s="71"/>
    </row>
    <row r="462" spans="1:8" ht="13.15" customHeight="1" x14ac:dyDescent="0.2">
      <c r="A462" s="20"/>
      <c r="B462" s="13"/>
      <c r="C462" s="361" t="s">
        <v>259</v>
      </c>
      <c r="D462" s="16"/>
      <c r="E462" s="13"/>
      <c r="F462" s="45"/>
      <c r="G462" s="66"/>
      <c r="H462" s="71"/>
    </row>
    <row r="463" spans="1:8" ht="13.15" customHeight="1" x14ac:dyDescent="0.2">
      <c r="A463" s="20"/>
      <c r="B463" s="13"/>
      <c r="C463" s="82"/>
      <c r="D463" s="16"/>
    </row>
    <row r="464" spans="1:8" ht="13.15" customHeight="1" x14ac:dyDescent="0.2">
      <c r="A464" s="26" t="s">
        <v>218</v>
      </c>
      <c r="B464" s="13"/>
      <c r="C464" s="299" t="s">
        <v>219</v>
      </c>
      <c r="D464" s="299"/>
      <c r="E464" s="299"/>
      <c r="F464" s="299"/>
      <c r="G464" s="299"/>
      <c r="H464" s="299"/>
    </row>
    <row r="465" spans="1:8" ht="13.15" customHeight="1" x14ac:dyDescent="0.2">
      <c r="A465" s="10" t="s">
        <v>683</v>
      </c>
      <c r="B465" s="13"/>
      <c r="C465" s="56" t="s">
        <v>217</v>
      </c>
      <c r="D465" s="16"/>
      <c r="E465" s="13" t="s">
        <v>426</v>
      </c>
      <c r="F465" s="73">
        <v>0</v>
      </c>
      <c r="G465" s="201">
        <v>0</v>
      </c>
      <c r="H465" s="203">
        <f>IF(F465="EP",0,F465*G465)</f>
        <v>0</v>
      </c>
    </row>
    <row r="466" spans="1:8" ht="13.15" customHeight="1" x14ac:dyDescent="0.2">
      <c r="A466" s="20"/>
      <c r="B466" s="13"/>
      <c r="C466" s="16" t="s">
        <v>681</v>
      </c>
      <c r="D466" s="16"/>
      <c r="E466" s="21"/>
      <c r="F466" s="45"/>
      <c r="G466" s="66"/>
      <c r="H466" s="71"/>
    </row>
    <row r="467" spans="1:8" ht="13.15" customHeight="1" x14ac:dyDescent="0.2">
      <c r="A467" s="20"/>
      <c r="B467" s="13"/>
      <c r="C467" s="323"/>
      <c r="D467" s="16"/>
      <c r="E467" s="21"/>
      <c r="F467" s="45"/>
      <c r="G467" s="66"/>
      <c r="H467" s="71"/>
    </row>
    <row r="468" spans="1:8" ht="13.15" customHeight="1" x14ac:dyDescent="0.2">
      <c r="A468" s="20"/>
      <c r="B468" s="13"/>
      <c r="C468" s="361" t="s">
        <v>259</v>
      </c>
      <c r="D468" s="16"/>
    </row>
    <row r="469" spans="1:8" ht="13.15" customHeight="1" x14ac:dyDescent="0.2">
      <c r="A469" s="20"/>
      <c r="B469" s="13"/>
      <c r="C469" s="82"/>
      <c r="D469" s="16"/>
    </row>
    <row r="470" spans="1:8" ht="13.15" customHeight="1" x14ac:dyDescent="0.2">
      <c r="A470" s="26" t="s">
        <v>220</v>
      </c>
      <c r="B470" s="13"/>
      <c r="C470" s="300" t="s">
        <v>221</v>
      </c>
      <c r="D470" s="16"/>
      <c r="E470" s="21"/>
      <c r="F470" s="45"/>
      <c r="G470" s="66"/>
      <c r="H470" s="65"/>
    </row>
    <row r="471" spans="1:8" ht="22.9" customHeight="1" x14ac:dyDescent="0.2">
      <c r="A471" s="10" t="s">
        <v>682</v>
      </c>
      <c r="B471" s="13"/>
      <c r="C471" s="378" t="s">
        <v>268</v>
      </c>
      <c r="D471" s="16"/>
      <c r="E471" s="13" t="s">
        <v>426</v>
      </c>
      <c r="F471" s="73">
        <v>0</v>
      </c>
      <c r="G471" s="201">
        <v>0</v>
      </c>
      <c r="H471" s="203">
        <f>IF(F471="EP",0,F471*G471)</f>
        <v>0</v>
      </c>
    </row>
    <row r="472" spans="1:8" ht="13.15" customHeight="1" x14ac:dyDescent="0.2">
      <c r="A472" s="20"/>
      <c r="B472" s="13"/>
      <c r="C472" s="77"/>
      <c r="D472" s="16"/>
    </row>
    <row r="473" spans="1:8" s="315" customFormat="1" ht="13.15" customHeight="1" thickBot="1" x14ac:dyDescent="0.25">
      <c r="A473" s="273"/>
      <c r="B473" s="250"/>
      <c r="C473" s="251" t="s">
        <v>222</v>
      </c>
      <c r="D473" s="310"/>
      <c r="E473" s="311"/>
      <c r="F473" s="312"/>
      <c r="G473" s="313"/>
      <c r="H473" s="314">
        <f>SUM(H445:H471)</f>
        <v>0</v>
      </c>
    </row>
    <row r="474" spans="1:8" ht="12" thickTop="1" x14ac:dyDescent="0.2">
      <c r="A474" s="20"/>
      <c r="B474" s="13"/>
      <c r="C474" s="382"/>
      <c r="D474" s="16"/>
      <c r="E474" s="48"/>
      <c r="F474" s="58"/>
      <c r="G474" s="68"/>
      <c r="H474" s="65"/>
    </row>
    <row r="475" spans="1:8" x14ac:dyDescent="0.2">
      <c r="A475" s="20"/>
      <c r="B475" s="13"/>
      <c r="C475" s="382"/>
      <c r="D475" s="16"/>
      <c r="E475" s="48"/>
      <c r="F475" s="58"/>
      <c r="G475" s="68"/>
      <c r="H475" s="65"/>
    </row>
    <row r="476" spans="1:8" x14ac:dyDescent="0.2">
      <c r="A476" s="20" t="s">
        <v>56</v>
      </c>
      <c r="B476" s="13"/>
      <c r="C476" s="79" t="s">
        <v>40</v>
      </c>
      <c r="D476" s="16"/>
      <c r="E476" s="21"/>
      <c r="F476" s="45"/>
      <c r="G476" s="63"/>
      <c r="H476" s="69"/>
    </row>
    <row r="477" spans="1:8" ht="33" customHeight="1" x14ac:dyDescent="0.2">
      <c r="A477" s="189"/>
      <c r="B477" s="13"/>
      <c r="C477" s="371" t="s">
        <v>685</v>
      </c>
      <c r="D477" s="16"/>
      <c r="E477" s="47"/>
      <c r="F477" s="47"/>
      <c r="G477" s="64"/>
      <c r="H477" s="64"/>
    </row>
    <row r="478" spans="1:8" ht="13.15" customHeight="1" x14ac:dyDescent="0.2">
      <c r="A478" s="26" t="s">
        <v>223</v>
      </c>
      <c r="B478" s="13"/>
      <c r="C478" s="300" t="s">
        <v>451</v>
      </c>
      <c r="D478" s="16"/>
      <c r="E478" s="21"/>
      <c r="F478" s="45"/>
      <c r="G478" s="63"/>
      <c r="H478" s="65"/>
    </row>
    <row r="479" spans="1:8" ht="27" customHeight="1" x14ac:dyDescent="0.2">
      <c r="A479" s="20"/>
      <c r="B479" s="13"/>
      <c r="C479" s="371" t="s">
        <v>778</v>
      </c>
      <c r="D479" s="16"/>
      <c r="E479" s="13" t="s">
        <v>426</v>
      </c>
      <c r="F479" s="254">
        <v>1</v>
      </c>
      <c r="G479" s="201">
        <v>0</v>
      </c>
      <c r="H479" s="203">
        <f>IF(F480="EP",0,F480*G479)</f>
        <v>0</v>
      </c>
    </row>
    <row r="480" spans="1:8" ht="109.15" customHeight="1" x14ac:dyDescent="0.2">
      <c r="A480" s="20"/>
      <c r="B480" s="13"/>
      <c r="C480" s="371" t="s">
        <v>779</v>
      </c>
      <c r="D480" s="16"/>
      <c r="E480" s="13"/>
      <c r="F480" s="45"/>
      <c r="G480" s="208"/>
      <c r="H480" s="208"/>
    </row>
    <row r="481" spans="1:29" ht="13.15" customHeight="1" x14ac:dyDescent="0.2">
      <c r="A481" s="26" t="s">
        <v>227</v>
      </c>
      <c r="B481" s="13"/>
      <c r="C481" s="300" t="s">
        <v>65</v>
      </c>
      <c r="D481" s="16"/>
      <c r="E481" s="21"/>
      <c r="F481" s="45"/>
      <c r="G481" s="63"/>
      <c r="H481" s="195"/>
    </row>
    <row r="482" spans="1:29" ht="13.15" customHeight="1" x14ac:dyDescent="0.2">
      <c r="A482" s="26"/>
      <c r="B482" s="13"/>
      <c r="C482" s="77" t="s">
        <v>429</v>
      </c>
      <c r="D482" s="16"/>
      <c r="E482" s="21"/>
      <c r="F482" s="45"/>
      <c r="G482" s="63"/>
      <c r="H482" s="195"/>
    </row>
    <row r="483" spans="1:29" ht="13.15" customHeight="1" x14ac:dyDescent="0.2">
      <c r="A483" s="51" t="s">
        <v>687</v>
      </c>
      <c r="B483" s="13"/>
      <c r="C483" s="378" t="s">
        <v>224</v>
      </c>
      <c r="D483" s="16"/>
      <c r="E483" s="13" t="s">
        <v>14</v>
      </c>
      <c r="F483" s="209">
        <v>0</v>
      </c>
      <c r="G483" s="201">
        <v>0</v>
      </c>
      <c r="H483" s="203">
        <f>IF(F483="EP",0,F483*G483)</f>
        <v>0</v>
      </c>
    </row>
    <row r="484" spans="1:29" ht="13.15" customHeight="1" x14ac:dyDescent="0.2">
      <c r="A484" s="51" t="s">
        <v>688</v>
      </c>
      <c r="B484" s="13"/>
      <c r="C484" s="378" t="s">
        <v>225</v>
      </c>
      <c r="D484" s="16"/>
      <c r="E484" s="13" t="s">
        <v>213</v>
      </c>
      <c r="F484" s="204">
        <v>0</v>
      </c>
      <c r="G484" s="201">
        <v>0</v>
      </c>
      <c r="H484" s="203">
        <f>IF(F484="EP",0,F484*G484)</f>
        <v>0</v>
      </c>
    </row>
    <row r="485" spans="1:29" ht="13.15" customHeight="1" x14ac:dyDescent="0.2">
      <c r="A485" s="51" t="s">
        <v>689</v>
      </c>
      <c r="B485" s="13"/>
      <c r="C485" s="378" t="s">
        <v>312</v>
      </c>
      <c r="D485" s="16"/>
      <c r="E485" s="13" t="s">
        <v>14</v>
      </c>
      <c r="F485" s="209">
        <v>0</v>
      </c>
      <c r="G485" s="201">
        <v>0</v>
      </c>
      <c r="H485" s="203">
        <f>IF(F485="EP",0,F485*G485)</f>
        <v>0</v>
      </c>
    </row>
    <row r="486" spans="1:29" ht="13.15" customHeight="1" x14ac:dyDescent="0.2">
      <c r="A486" s="51" t="s">
        <v>690</v>
      </c>
      <c r="B486" s="13"/>
      <c r="C486" s="378" t="s">
        <v>226</v>
      </c>
      <c r="D486" s="16"/>
      <c r="E486" s="13" t="s">
        <v>14</v>
      </c>
      <c r="F486" s="209">
        <v>0</v>
      </c>
      <c r="G486" s="201">
        <v>0</v>
      </c>
      <c r="H486" s="203">
        <f>IF(F486="EP",0,F486*G486)</f>
        <v>0</v>
      </c>
    </row>
    <row r="487" spans="1:29" ht="13.15" customHeight="1" x14ac:dyDescent="0.2">
      <c r="A487" s="51" t="s">
        <v>691</v>
      </c>
      <c r="B487" s="13"/>
      <c r="C487" s="378" t="s">
        <v>313</v>
      </c>
      <c r="D487" s="16"/>
      <c r="E487" s="13" t="s">
        <v>213</v>
      </c>
      <c r="F487" s="204">
        <v>0</v>
      </c>
      <c r="G487" s="201">
        <v>0</v>
      </c>
      <c r="H487" s="203">
        <f>IF(F487="EP",0,F487*G487)</f>
        <v>0</v>
      </c>
    </row>
    <row r="488" spans="1:29" ht="13.15" customHeight="1" x14ac:dyDescent="0.2">
      <c r="A488" s="51" t="s">
        <v>692</v>
      </c>
      <c r="B488" s="13"/>
      <c r="C488" s="378" t="s">
        <v>361</v>
      </c>
      <c r="D488" s="16"/>
      <c r="E488" s="13" t="s">
        <v>213</v>
      </c>
      <c r="F488" s="204">
        <v>0</v>
      </c>
      <c r="G488" s="201">
        <v>0</v>
      </c>
      <c r="H488" s="203">
        <f t="shared" ref="H488" si="17">IF(F488="EP",0,F488*G488)</f>
        <v>0</v>
      </c>
    </row>
    <row r="489" spans="1:29" ht="13.15" customHeight="1" x14ac:dyDescent="0.2">
      <c r="A489" s="26" t="s">
        <v>228</v>
      </c>
      <c r="B489" s="13"/>
      <c r="C489" s="300" t="s">
        <v>66</v>
      </c>
      <c r="D489" s="16"/>
      <c r="E489" s="21"/>
      <c r="F489" s="45"/>
      <c r="G489" s="66"/>
      <c r="H489" s="195"/>
    </row>
    <row r="490" spans="1:29" ht="13.15" customHeight="1" x14ac:dyDescent="0.2">
      <c r="A490" s="51" t="s">
        <v>693</v>
      </c>
      <c r="B490" s="13"/>
      <c r="C490" s="77" t="s">
        <v>362</v>
      </c>
      <c r="D490" s="16"/>
      <c r="E490" s="13" t="s">
        <v>213</v>
      </c>
      <c r="F490" s="204">
        <v>0</v>
      </c>
      <c r="G490" s="201">
        <v>0</v>
      </c>
      <c r="H490" s="203">
        <f t="shared" ref="H490:H495" si="18">IF(F490="EP",0,F490*G490)</f>
        <v>0</v>
      </c>
    </row>
    <row r="491" spans="1:29" ht="13.15" customHeight="1" x14ac:dyDescent="0.2">
      <c r="A491" s="51" t="s">
        <v>694</v>
      </c>
      <c r="B491" s="13"/>
      <c r="C491" s="77" t="s">
        <v>363</v>
      </c>
      <c r="D491" s="16"/>
      <c r="E491" s="13" t="s">
        <v>213</v>
      </c>
      <c r="F491" s="204">
        <v>0</v>
      </c>
      <c r="G491" s="201">
        <v>0</v>
      </c>
      <c r="H491" s="203">
        <f t="shared" si="18"/>
        <v>0</v>
      </c>
    </row>
    <row r="492" spans="1:29" ht="13.15" customHeight="1" x14ac:dyDescent="0.2">
      <c r="A492" s="51" t="s">
        <v>695</v>
      </c>
      <c r="B492" s="13"/>
      <c r="C492" s="77" t="s">
        <v>364</v>
      </c>
      <c r="D492" s="16"/>
      <c r="E492" s="13" t="s">
        <v>213</v>
      </c>
      <c r="F492" s="204">
        <v>0</v>
      </c>
      <c r="G492" s="201">
        <v>0</v>
      </c>
      <c r="H492" s="203">
        <f t="shared" si="18"/>
        <v>0</v>
      </c>
    </row>
    <row r="493" spans="1:29" s="10" customFormat="1" ht="13.15" customHeight="1" x14ac:dyDescent="0.2">
      <c r="A493" s="51" t="s">
        <v>696</v>
      </c>
      <c r="B493" s="13"/>
      <c r="C493" s="77" t="s">
        <v>365</v>
      </c>
      <c r="D493" s="16"/>
      <c r="E493" s="13" t="s">
        <v>213</v>
      </c>
      <c r="F493" s="204">
        <v>0</v>
      </c>
      <c r="G493" s="201">
        <v>0</v>
      </c>
      <c r="H493" s="203">
        <f t="shared" si="18"/>
        <v>0</v>
      </c>
      <c r="I493" s="254"/>
      <c r="J493" s="254"/>
      <c r="K493" s="254"/>
      <c r="L493" s="254"/>
      <c r="M493" s="254"/>
      <c r="N493" s="254"/>
      <c r="O493" s="254"/>
      <c r="P493" s="254"/>
      <c r="Q493" s="254"/>
      <c r="R493" s="254"/>
      <c r="S493" s="254"/>
      <c r="T493" s="254"/>
      <c r="U493" s="254"/>
      <c r="V493" s="254"/>
      <c r="W493" s="254"/>
      <c r="X493" s="254"/>
      <c r="Y493" s="254"/>
      <c r="Z493" s="254"/>
      <c r="AA493" s="254"/>
      <c r="AB493" s="254"/>
      <c r="AC493" s="254"/>
    </row>
    <row r="494" spans="1:29" s="10" customFormat="1" ht="13.15" customHeight="1" x14ac:dyDescent="0.2">
      <c r="A494" s="51" t="s">
        <v>697</v>
      </c>
      <c r="B494" s="13"/>
      <c r="C494" s="77" t="s">
        <v>366</v>
      </c>
      <c r="D494" s="16"/>
      <c r="E494" s="13" t="s">
        <v>213</v>
      </c>
      <c r="F494" s="204">
        <v>0</v>
      </c>
      <c r="G494" s="201">
        <v>0</v>
      </c>
      <c r="H494" s="203">
        <f t="shared" si="18"/>
        <v>0</v>
      </c>
      <c r="I494" s="254"/>
      <c r="J494" s="254"/>
      <c r="K494" s="254"/>
      <c r="L494" s="254"/>
      <c r="M494" s="254"/>
      <c r="N494" s="254"/>
      <c r="O494" s="254"/>
      <c r="P494" s="254"/>
      <c r="Q494" s="254"/>
      <c r="R494" s="254"/>
      <c r="S494" s="254"/>
      <c r="T494" s="254"/>
      <c r="U494" s="254"/>
      <c r="V494" s="254"/>
      <c r="W494" s="254"/>
      <c r="X494" s="254"/>
      <c r="Y494" s="254"/>
      <c r="Z494" s="254"/>
      <c r="AA494" s="254"/>
      <c r="AB494" s="254"/>
      <c r="AC494" s="254"/>
    </row>
    <row r="495" spans="1:29" s="10" customFormat="1" ht="13.15" customHeight="1" x14ac:dyDescent="0.2">
      <c r="A495" s="51" t="s">
        <v>698</v>
      </c>
      <c r="B495" s="13"/>
      <c r="C495" s="77" t="s">
        <v>367</v>
      </c>
      <c r="D495" s="16"/>
      <c r="E495" s="13" t="s">
        <v>213</v>
      </c>
      <c r="F495" s="204">
        <v>0</v>
      </c>
      <c r="G495" s="201">
        <v>0</v>
      </c>
      <c r="H495" s="203">
        <f t="shared" si="18"/>
        <v>0</v>
      </c>
      <c r="I495" s="254"/>
      <c r="J495" s="254"/>
      <c r="K495" s="254"/>
      <c r="L495" s="254"/>
      <c r="M495" s="254"/>
      <c r="N495" s="254"/>
      <c r="O495" s="254"/>
      <c r="P495" s="254"/>
      <c r="Q495" s="254"/>
      <c r="R495" s="254"/>
      <c r="S495" s="254"/>
      <c r="T495" s="254"/>
      <c r="U495" s="254"/>
      <c r="V495" s="254"/>
      <c r="W495" s="254"/>
      <c r="X495" s="254"/>
      <c r="Y495" s="254"/>
      <c r="Z495" s="254"/>
      <c r="AA495" s="254"/>
      <c r="AB495" s="254"/>
      <c r="AC495" s="254"/>
    </row>
    <row r="496" spans="1:29" s="10" customFormat="1" ht="13.15" customHeight="1" x14ac:dyDescent="0.2">
      <c r="A496" s="26" t="s">
        <v>229</v>
      </c>
      <c r="B496" s="13"/>
      <c r="C496" s="233" t="s">
        <v>230</v>
      </c>
      <c r="D496" s="233"/>
      <c r="E496" s="233"/>
      <c r="F496" s="233"/>
      <c r="G496" s="233"/>
      <c r="H496" s="233"/>
    </row>
    <row r="497" spans="1:29" s="10" customFormat="1" ht="22.9" customHeight="1" x14ac:dyDescent="0.2">
      <c r="A497" s="26"/>
      <c r="B497" s="13"/>
      <c r="C497" s="371" t="s">
        <v>709</v>
      </c>
      <c r="D497" s="233"/>
      <c r="E497" s="233"/>
      <c r="F497" s="233"/>
      <c r="G497" s="233"/>
      <c r="H497" s="233"/>
    </row>
    <row r="498" spans="1:29" ht="13.15" customHeight="1" x14ac:dyDescent="0.2">
      <c r="A498" s="114" t="s">
        <v>699</v>
      </c>
      <c r="B498" s="111"/>
      <c r="C498" s="124" t="s">
        <v>710</v>
      </c>
      <c r="D498" s="10"/>
      <c r="E498" s="224" t="s">
        <v>426</v>
      </c>
      <c r="F498" s="324">
        <v>0</v>
      </c>
      <c r="G498" s="201">
        <v>0</v>
      </c>
      <c r="H498" s="203">
        <f>IF(F498="EP",0,F498*G498)</f>
        <v>0</v>
      </c>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3.15" customHeight="1" x14ac:dyDescent="0.2">
      <c r="A499" s="114" t="s">
        <v>700</v>
      </c>
      <c r="B499" s="111"/>
      <c r="C499" s="124" t="s">
        <v>711</v>
      </c>
      <c r="D499" s="10"/>
      <c r="E499" s="224" t="s">
        <v>426</v>
      </c>
      <c r="F499" s="324">
        <v>0</v>
      </c>
      <c r="G499" s="201">
        <v>0</v>
      </c>
      <c r="H499" s="203">
        <f>IF(F499="EP",0,F499*G499)</f>
        <v>0</v>
      </c>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3.15" customHeight="1" x14ac:dyDescent="0.2">
      <c r="A500" s="114" t="s">
        <v>701</v>
      </c>
      <c r="B500" s="111"/>
      <c r="C500" s="124" t="s">
        <v>712</v>
      </c>
      <c r="D500" s="10"/>
      <c r="E500" s="224" t="s">
        <v>426</v>
      </c>
      <c r="F500" s="324">
        <v>0</v>
      </c>
      <c r="G500" s="201">
        <v>0</v>
      </c>
      <c r="H500" s="203">
        <f>IF(F500="EP",0,F500*G500)</f>
        <v>0</v>
      </c>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3.15" customHeight="1" x14ac:dyDescent="0.2">
      <c r="A501" s="114" t="s">
        <v>702</v>
      </c>
      <c r="B501" s="111"/>
      <c r="C501" s="124" t="s">
        <v>713</v>
      </c>
      <c r="D501" s="16"/>
      <c r="E501" s="224" t="s">
        <v>426</v>
      </c>
      <c r="F501" s="324">
        <v>0</v>
      </c>
      <c r="G501" s="201">
        <v>0</v>
      </c>
      <c r="H501" s="203">
        <f>IF(F501="EP",0,F501*G501)</f>
        <v>0</v>
      </c>
    </row>
    <row r="502" spans="1:29" ht="13.15" customHeight="1" x14ac:dyDescent="0.2">
      <c r="A502" s="114" t="s">
        <v>703</v>
      </c>
      <c r="B502" s="111"/>
      <c r="C502" s="124" t="s">
        <v>714</v>
      </c>
      <c r="D502" s="16"/>
      <c r="E502" s="224" t="s">
        <v>426</v>
      </c>
      <c r="F502" s="324">
        <v>0</v>
      </c>
      <c r="G502" s="201">
        <v>0</v>
      </c>
      <c r="H502" s="203">
        <f>IF(F502="EP",0,F502*G502)</f>
        <v>0</v>
      </c>
    </row>
    <row r="503" spans="1:29" ht="13.15" customHeight="1" x14ac:dyDescent="0.2">
      <c r="A503" s="20" t="s">
        <v>301</v>
      </c>
      <c r="B503" s="31"/>
      <c r="C503" s="382" t="s">
        <v>339</v>
      </c>
      <c r="D503" s="16"/>
      <c r="E503" s="13"/>
      <c r="F503" s="45"/>
      <c r="G503" s="63"/>
      <c r="H503" s="65"/>
    </row>
    <row r="504" spans="1:29" ht="13.15" customHeight="1" x14ac:dyDescent="0.2">
      <c r="A504" s="10" t="s">
        <v>705</v>
      </c>
      <c r="B504" s="13"/>
      <c r="C504" s="77" t="s">
        <v>340</v>
      </c>
      <c r="D504" s="16"/>
      <c r="E504" s="13" t="s">
        <v>213</v>
      </c>
      <c r="F504" s="388">
        <v>0</v>
      </c>
      <c r="G504" s="201">
        <v>0</v>
      </c>
      <c r="H504" s="203">
        <f>IF(F504="EP",0,F504*G504)</f>
        <v>0</v>
      </c>
    </row>
    <row r="505" spans="1:29" ht="13.15" customHeight="1" x14ac:dyDescent="0.2">
      <c r="A505" s="10" t="s">
        <v>704</v>
      </c>
      <c r="B505" s="13"/>
      <c r="C505" s="77" t="s">
        <v>341</v>
      </c>
      <c r="D505" s="16"/>
      <c r="E505" s="13" t="s">
        <v>213</v>
      </c>
      <c r="F505" s="388">
        <v>0</v>
      </c>
      <c r="G505" s="201">
        <v>0</v>
      </c>
      <c r="H505" s="203">
        <f>IF(F505="EP",0,F505*G505)</f>
        <v>0</v>
      </c>
    </row>
    <row r="506" spans="1:29" ht="13.15" customHeight="1" x14ac:dyDescent="0.2">
      <c r="A506" s="127" t="s">
        <v>300</v>
      </c>
      <c r="B506" s="31"/>
      <c r="C506" s="382" t="s">
        <v>298</v>
      </c>
      <c r="D506" s="16"/>
      <c r="E506" s="16"/>
      <c r="F506" s="16"/>
      <c r="G506" s="16"/>
      <c r="H506" s="65"/>
    </row>
    <row r="507" spans="1:29" s="152" customFormat="1" ht="13.15" customHeight="1" x14ac:dyDescent="0.2">
      <c r="A507" s="128" t="s">
        <v>706</v>
      </c>
      <c r="B507" s="13"/>
      <c r="C507" s="77" t="s">
        <v>368</v>
      </c>
      <c r="D507" s="16"/>
      <c r="E507" s="13" t="s">
        <v>213</v>
      </c>
      <c r="F507" s="388">
        <v>0</v>
      </c>
      <c r="G507" s="201">
        <v>0</v>
      </c>
      <c r="H507" s="203">
        <f>IF(F507="EP",0,F507*G507)</f>
        <v>0</v>
      </c>
      <c r="I507" s="254"/>
      <c r="J507" s="254"/>
      <c r="K507" s="254"/>
      <c r="L507" s="254"/>
      <c r="M507" s="254"/>
      <c r="N507" s="254"/>
      <c r="O507" s="254"/>
      <c r="P507" s="254"/>
      <c r="Q507" s="254"/>
      <c r="R507" s="254"/>
      <c r="S507" s="254"/>
      <c r="T507" s="254"/>
      <c r="U507" s="254"/>
      <c r="V507" s="254"/>
      <c r="W507" s="254"/>
      <c r="X507" s="254"/>
      <c r="Y507" s="254"/>
      <c r="Z507" s="254"/>
      <c r="AA507" s="254"/>
      <c r="AB507" s="254"/>
      <c r="AC507" s="254"/>
    </row>
    <row r="508" spans="1:29" s="152" customFormat="1" ht="13.15" customHeight="1" x14ac:dyDescent="0.2">
      <c r="A508" s="127" t="s">
        <v>391</v>
      </c>
      <c r="B508" s="31"/>
      <c r="C508" s="381" t="s">
        <v>299</v>
      </c>
      <c r="D508" s="381"/>
      <c r="E508" s="381"/>
      <c r="F508" s="381"/>
      <c r="G508" s="381"/>
      <c r="H508" s="381"/>
      <c r="I508" s="254"/>
      <c r="J508" s="254"/>
      <c r="K508" s="254"/>
      <c r="L508" s="254"/>
      <c r="M508" s="254"/>
      <c r="N508" s="254"/>
      <c r="O508" s="254"/>
      <c r="P508" s="254"/>
      <c r="Q508" s="254"/>
      <c r="R508" s="254"/>
      <c r="S508" s="254"/>
      <c r="T508" s="254"/>
      <c r="U508" s="254"/>
      <c r="V508" s="254"/>
      <c r="W508" s="254"/>
      <c r="X508" s="254"/>
      <c r="Y508" s="254"/>
      <c r="Z508" s="254"/>
      <c r="AA508" s="254"/>
      <c r="AB508" s="254"/>
      <c r="AC508" s="254"/>
    </row>
    <row r="509" spans="1:29" ht="13.15" customHeight="1" x14ac:dyDescent="0.2">
      <c r="A509" s="128" t="s">
        <v>707</v>
      </c>
      <c r="B509" s="13"/>
      <c r="C509" s="77" t="s">
        <v>369</v>
      </c>
      <c r="D509" s="16"/>
      <c r="E509" s="13" t="s">
        <v>213</v>
      </c>
      <c r="F509" s="388">
        <v>0</v>
      </c>
      <c r="G509" s="201">
        <v>0</v>
      </c>
      <c r="H509" s="203">
        <f>IF(F509="EP",0,F509*G509)</f>
        <v>0</v>
      </c>
    </row>
    <row r="510" spans="1:29" ht="13.15" customHeight="1" x14ac:dyDescent="0.2">
      <c r="A510" s="127" t="s">
        <v>420</v>
      </c>
      <c r="B510" s="129"/>
      <c r="C510" s="234" t="s">
        <v>399</v>
      </c>
      <c r="D510" s="234"/>
      <c r="E510" s="325"/>
      <c r="F510" s="234"/>
      <c r="G510" s="234"/>
      <c r="H510" s="208"/>
      <c r="I510" s="152"/>
      <c r="J510" s="152"/>
      <c r="K510" s="152"/>
      <c r="L510" s="152"/>
      <c r="M510" s="152"/>
      <c r="N510" s="152"/>
      <c r="O510" s="152"/>
      <c r="P510" s="152"/>
      <c r="Q510" s="152"/>
      <c r="R510" s="152"/>
      <c r="S510" s="152"/>
      <c r="T510" s="152"/>
      <c r="U510" s="152"/>
      <c r="V510" s="152"/>
      <c r="W510" s="152"/>
      <c r="X510" s="152"/>
      <c r="Y510" s="152"/>
      <c r="Z510" s="152"/>
      <c r="AA510" s="152"/>
      <c r="AB510" s="152"/>
      <c r="AC510" s="152"/>
    </row>
    <row r="511" spans="1:29" ht="13.15" customHeight="1" x14ac:dyDescent="0.2">
      <c r="A511" s="128" t="s">
        <v>708</v>
      </c>
      <c r="B511" s="126"/>
      <c r="C511" s="124" t="s">
        <v>452</v>
      </c>
      <c r="D511" s="131"/>
      <c r="E511" s="224" t="s">
        <v>426</v>
      </c>
      <c r="F511" s="324">
        <v>0</v>
      </c>
      <c r="G511" s="201">
        <v>0</v>
      </c>
      <c r="H511" s="203">
        <f t="shared" ref="H511" si="19">IF(F511="EP",0,F511*G511)</f>
        <v>0</v>
      </c>
      <c r="I511" s="152"/>
      <c r="J511" s="152"/>
      <c r="K511" s="152"/>
      <c r="L511" s="152"/>
      <c r="M511" s="152"/>
      <c r="N511" s="152"/>
      <c r="O511" s="152"/>
      <c r="P511" s="152"/>
      <c r="Q511" s="152"/>
      <c r="R511" s="152"/>
      <c r="S511" s="152"/>
      <c r="T511" s="152"/>
      <c r="U511" s="152"/>
      <c r="V511" s="152"/>
      <c r="W511" s="152"/>
      <c r="X511" s="152"/>
      <c r="Y511" s="152"/>
      <c r="Z511" s="152"/>
      <c r="AA511" s="152"/>
      <c r="AB511" s="152"/>
      <c r="AC511" s="152"/>
    </row>
    <row r="512" spans="1:29" x14ac:dyDescent="0.2">
      <c r="A512" s="20"/>
      <c r="B512" s="13"/>
      <c r="C512" s="77"/>
      <c r="D512" s="16"/>
      <c r="E512" s="21"/>
      <c r="F512" s="22"/>
      <c r="G512" s="63"/>
      <c r="H512" s="65"/>
    </row>
    <row r="513" spans="1:8" s="315" customFormat="1" ht="13.5" thickBot="1" x14ac:dyDescent="0.25">
      <c r="A513" s="273"/>
      <c r="B513" s="250"/>
      <c r="C513" s="251" t="s">
        <v>231</v>
      </c>
      <c r="D513" s="310"/>
      <c r="E513" s="311"/>
      <c r="F513" s="312"/>
      <c r="G513" s="313"/>
      <c r="H513" s="314">
        <f>SUM(H479:H511)</f>
        <v>0</v>
      </c>
    </row>
    <row r="514" spans="1:8" ht="12" thickTop="1" x14ac:dyDescent="0.2">
      <c r="A514" s="20"/>
      <c r="B514" s="13"/>
      <c r="C514" s="382"/>
      <c r="D514" s="16"/>
      <c r="E514" s="48"/>
      <c r="F514" s="49"/>
      <c r="G514" s="68"/>
      <c r="H514" s="65"/>
    </row>
    <row r="515" spans="1:8" ht="13.15" customHeight="1" x14ac:dyDescent="0.2">
      <c r="A515" s="20" t="s">
        <v>57</v>
      </c>
      <c r="B515" s="13"/>
      <c r="C515" s="382" t="s">
        <v>0</v>
      </c>
      <c r="D515" s="16"/>
      <c r="E515" s="44"/>
      <c r="F515" s="22"/>
      <c r="G515" s="63"/>
      <c r="H515" s="69"/>
    </row>
    <row r="516" spans="1:8" ht="13.15" customHeight="1" x14ac:dyDescent="0.2">
      <c r="A516" s="20" t="s">
        <v>232</v>
      </c>
      <c r="B516" s="13"/>
      <c r="C516" s="300" t="s">
        <v>34</v>
      </c>
      <c r="D516" s="16"/>
      <c r="E516" s="13" t="s">
        <v>25</v>
      </c>
      <c r="F516" s="205">
        <v>0</v>
      </c>
      <c r="G516" s="201">
        <v>0</v>
      </c>
      <c r="H516" s="202">
        <f>IF(F516="EP",0,F516*G516)</f>
        <v>0</v>
      </c>
    </row>
    <row r="517" spans="1:8" ht="13.15" customHeight="1" x14ac:dyDescent="0.2">
      <c r="A517" s="20" t="s">
        <v>233</v>
      </c>
      <c r="B517" s="13"/>
      <c r="C517" s="300" t="s">
        <v>37</v>
      </c>
      <c r="D517" s="16"/>
      <c r="E517" s="13" t="s">
        <v>25</v>
      </c>
      <c r="F517" s="205">
        <v>0</v>
      </c>
      <c r="G517" s="201">
        <v>0</v>
      </c>
      <c r="H517" s="202">
        <f>IF(F517="EP",0,F517*G517)</f>
        <v>0</v>
      </c>
    </row>
    <row r="518" spans="1:8" ht="13.15" customHeight="1" x14ac:dyDescent="0.2">
      <c r="A518" s="20" t="s">
        <v>234</v>
      </c>
      <c r="B518" s="13"/>
      <c r="C518" s="300" t="s">
        <v>38</v>
      </c>
      <c r="D518" s="16"/>
      <c r="E518" s="13" t="s">
        <v>25</v>
      </c>
      <c r="F518" s="205">
        <v>0</v>
      </c>
      <c r="G518" s="201">
        <v>0</v>
      </c>
      <c r="H518" s="202">
        <f>IF(F518="EP",0,F518*G518)</f>
        <v>0</v>
      </c>
    </row>
    <row r="519" spans="1:8" ht="13.15" customHeight="1" x14ac:dyDescent="0.2">
      <c r="A519" s="20" t="s">
        <v>235</v>
      </c>
      <c r="B519" s="13"/>
      <c r="C519" s="300" t="s">
        <v>39</v>
      </c>
      <c r="D519" s="16"/>
      <c r="E519" s="13" t="s">
        <v>25</v>
      </c>
      <c r="F519" s="205">
        <v>0</v>
      </c>
      <c r="G519" s="201">
        <v>0</v>
      </c>
      <c r="H519" s="202">
        <f>IF(F519="EP",0,F519*G519)</f>
        <v>0</v>
      </c>
    </row>
    <row r="520" spans="1:8" ht="13.15" customHeight="1" x14ac:dyDescent="0.2">
      <c r="A520" s="20" t="s">
        <v>236</v>
      </c>
      <c r="B520" s="13"/>
      <c r="C520" s="300" t="s">
        <v>453</v>
      </c>
      <c r="D520" s="16"/>
      <c r="E520" s="13" t="s">
        <v>25</v>
      </c>
      <c r="F520" s="205">
        <v>0</v>
      </c>
      <c r="G520" s="201">
        <v>0</v>
      </c>
      <c r="H520" s="202">
        <f>IF(F520="EP",0,F520*G520)</f>
        <v>0</v>
      </c>
    </row>
    <row r="521" spans="1:8" ht="13.15" customHeight="1" x14ac:dyDescent="0.2">
      <c r="A521" s="20"/>
      <c r="B521" s="13"/>
      <c r="C521" s="97" t="s">
        <v>291</v>
      </c>
      <c r="D521" s="16"/>
    </row>
    <row r="522" spans="1:8" ht="13.15" customHeight="1" x14ac:dyDescent="0.2">
      <c r="A522" s="20" t="s">
        <v>237</v>
      </c>
      <c r="B522" s="13"/>
      <c r="C522" s="382" t="s">
        <v>370</v>
      </c>
      <c r="D522" s="16"/>
      <c r="E522" s="13" t="s">
        <v>25</v>
      </c>
      <c r="F522" s="205">
        <v>0</v>
      </c>
      <c r="G522" s="201">
        <v>0</v>
      </c>
      <c r="H522" s="202">
        <f>IF(F522="EP",0,F522*G522)</f>
        <v>0</v>
      </c>
    </row>
    <row r="523" spans="1:8" ht="13.15" customHeight="1" x14ac:dyDescent="0.2">
      <c r="A523" s="20" t="s">
        <v>239</v>
      </c>
      <c r="B523" s="13"/>
      <c r="C523" s="300" t="s">
        <v>238</v>
      </c>
      <c r="D523" s="16"/>
      <c r="E523" s="13" t="s">
        <v>25</v>
      </c>
      <c r="F523" s="205">
        <v>0</v>
      </c>
      <c r="G523" s="201">
        <v>0</v>
      </c>
      <c r="H523" s="202">
        <f>IF(F523="EP",0,F523*G523)</f>
        <v>0</v>
      </c>
    </row>
    <row r="524" spans="1:8" ht="13.15" customHeight="1" x14ac:dyDescent="0.2">
      <c r="A524" s="20" t="s">
        <v>777</v>
      </c>
      <c r="B524" s="13"/>
      <c r="C524" s="300" t="s">
        <v>67</v>
      </c>
      <c r="D524" s="16"/>
      <c r="E524" s="13" t="s">
        <v>25</v>
      </c>
      <c r="F524" s="225">
        <v>1</v>
      </c>
      <c r="G524" s="201">
        <v>0</v>
      </c>
      <c r="H524" s="202">
        <f>IF(F524="EP",0,F524*G524)</f>
        <v>0</v>
      </c>
    </row>
    <row r="525" spans="1:8" ht="13.15" customHeight="1" x14ac:dyDescent="0.2">
      <c r="A525" s="20"/>
      <c r="B525" s="13"/>
      <c r="C525" s="378" t="s">
        <v>267</v>
      </c>
      <c r="D525" s="16"/>
      <c r="E525" s="13"/>
      <c r="F525" s="22"/>
      <c r="G525" s="63"/>
      <c r="H525" s="65"/>
    </row>
    <row r="526" spans="1:8" ht="13.15" customHeight="1" x14ac:dyDescent="0.2">
      <c r="A526" s="20" t="s">
        <v>241</v>
      </c>
      <c r="B526" s="13"/>
      <c r="C526" s="300" t="s">
        <v>240</v>
      </c>
      <c r="D526" s="300"/>
      <c r="E526" s="13" t="s">
        <v>25</v>
      </c>
      <c r="F526" s="225">
        <v>1</v>
      </c>
      <c r="G526" s="201">
        <v>0</v>
      </c>
      <c r="H526" s="202">
        <f>IF(F526="EP",0,F526*G526)</f>
        <v>0</v>
      </c>
    </row>
    <row r="527" spans="1:8" ht="13.15" customHeight="1" x14ac:dyDescent="0.2">
      <c r="A527" s="20"/>
      <c r="B527" s="13"/>
      <c r="C527" s="378" t="s">
        <v>267</v>
      </c>
      <c r="D527" s="16"/>
    </row>
    <row r="528" spans="1:8" ht="13.15" customHeight="1" x14ac:dyDescent="0.2">
      <c r="A528" s="10" t="s">
        <v>242</v>
      </c>
      <c r="B528" s="13"/>
      <c r="C528" s="300" t="s">
        <v>68</v>
      </c>
      <c r="D528" s="16"/>
      <c r="E528" s="13" t="s">
        <v>25</v>
      </c>
      <c r="F528" s="205">
        <v>0</v>
      </c>
      <c r="G528" s="201">
        <v>0</v>
      </c>
      <c r="H528" s="202">
        <f>IF(F528="EP",0,F528*G528)</f>
        <v>0</v>
      </c>
    </row>
    <row r="529" spans="1:8" ht="13.15" customHeight="1" x14ac:dyDescent="0.2">
      <c r="A529" s="10" t="s">
        <v>243</v>
      </c>
      <c r="B529" s="13"/>
      <c r="C529" s="300" t="s">
        <v>311</v>
      </c>
      <c r="D529" s="16"/>
      <c r="E529" s="13" t="s">
        <v>25</v>
      </c>
      <c r="F529" s="205">
        <v>0</v>
      </c>
      <c r="G529" s="201">
        <v>0</v>
      </c>
      <c r="H529" s="202">
        <f>IF(F529="EP",0,F529*G529)</f>
        <v>0</v>
      </c>
    </row>
    <row r="530" spans="1:8" ht="13.15" customHeight="1" x14ac:dyDescent="0.2">
      <c r="A530" s="10" t="s">
        <v>292</v>
      </c>
      <c r="B530" s="13"/>
      <c r="C530" s="377" t="s">
        <v>69</v>
      </c>
      <c r="D530" s="377"/>
      <c r="E530" s="299"/>
      <c r="F530" s="377"/>
      <c r="G530" s="377"/>
      <c r="H530" s="377"/>
    </row>
    <row r="531" spans="1:8" ht="13.15" customHeight="1" x14ac:dyDescent="0.2">
      <c r="A531" s="20"/>
      <c r="B531" s="13"/>
      <c r="C531" s="252" t="s">
        <v>266</v>
      </c>
      <c r="D531" s="16"/>
      <c r="E531" s="13" t="s">
        <v>25</v>
      </c>
      <c r="F531" s="326">
        <v>0</v>
      </c>
      <c r="G531" s="201">
        <v>0</v>
      </c>
      <c r="H531" s="202">
        <f>IF(F531="EP",0,F531*G531)</f>
        <v>0</v>
      </c>
    </row>
    <row r="532" spans="1:8" x14ac:dyDescent="0.2">
      <c r="A532" s="20"/>
      <c r="B532" s="13"/>
      <c r="C532" s="77"/>
      <c r="D532" s="16"/>
      <c r="E532" s="21"/>
      <c r="F532" s="22"/>
      <c r="G532" s="63"/>
      <c r="H532" s="65"/>
    </row>
    <row r="533" spans="1:8" s="315" customFormat="1" ht="13.5" thickBot="1" x14ac:dyDescent="0.25">
      <c r="A533" s="273"/>
      <c r="B533" s="250"/>
      <c r="C533" s="251" t="s">
        <v>244</v>
      </c>
      <c r="D533" s="310"/>
      <c r="E533" s="311"/>
      <c r="F533" s="312"/>
      <c r="G533" s="313"/>
      <c r="H533" s="314">
        <f>SUM(H516:H529)-H531</f>
        <v>0</v>
      </c>
    </row>
    <row r="534" spans="1:8" ht="12" thickTop="1" x14ac:dyDescent="0.2">
      <c r="A534" s="20"/>
      <c r="B534" s="13"/>
      <c r="C534" s="382"/>
      <c r="D534" s="16"/>
      <c r="E534" s="48"/>
      <c r="F534" s="49"/>
      <c r="G534" s="68"/>
      <c r="H534" s="65"/>
    </row>
    <row r="535" spans="1:8" x14ac:dyDescent="0.2">
      <c r="A535" s="20"/>
      <c r="B535" s="13"/>
      <c r="C535" s="382"/>
      <c r="D535" s="16"/>
      <c r="E535" s="48"/>
      <c r="F535" s="49"/>
      <c r="G535" s="68"/>
      <c r="H535" s="65"/>
    </row>
    <row r="536" spans="1:8" ht="13.15" customHeight="1" x14ac:dyDescent="0.2">
      <c r="A536" s="26" t="s">
        <v>96</v>
      </c>
      <c r="B536" s="13"/>
      <c r="C536" s="382" t="s">
        <v>1</v>
      </c>
      <c r="D536" s="16"/>
      <c r="E536" s="21"/>
      <c r="F536" s="22"/>
      <c r="G536" s="63"/>
      <c r="H536" s="69"/>
    </row>
    <row r="537" spans="1:8" ht="13.15" customHeight="1" x14ac:dyDescent="0.2">
      <c r="A537" s="20" t="s">
        <v>245</v>
      </c>
      <c r="B537" s="13"/>
      <c r="C537" s="300" t="s">
        <v>70</v>
      </c>
      <c r="D537" s="16"/>
      <c r="E537" s="13" t="s">
        <v>25</v>
      </c>
      <c r="F537" s="225">
        <v>1</v>
      </c>
      <c r="G537" s="201">
        <v>0</v>
      </c>
      <c r="H537" s="202">
        <f>IF(F537="EP",0,F537*G537)</f>
        <v>0</v>
      </c>
    </row>
    <row r="538" spans="1:8" ht="13.15" customHeight="1" x14ac:dyDescent="0.2">
      <c r="A538" s="20" t="s">
        <v>246</v>
      </c>
      <c r="B538" s="13"/>
      <c r="C538" s="300" t="s">
        <v>71</v>
      </c>
      <c r="D538" s="16"/>
      <c r="E538" s="13" t="s">
        <v>25</v>
      </c>
      <c r="F538" s="225">
        <v>1</v>
      </c>
      <c r="G538" s="201">
        <v>0</v>
      </c>
      <c r="H538" s="202">
        <f>IF(F538="EP",0,F538*G538)</f>
        <v>0</v>
      </c>
    </row>
    <row r="539" spans="1:8" ht="13.15" customHeight="1" x14ac:dyDescent="0.2">
      <c r="A539" s="20" t="s">
        <v>247</v>
      </c>
      <c r="B539" s="13"/>
      <c r="C539" s="300" t="s">
        <v>715</v>
      </c>
      <c r="D539" s="16"/>
      <c r="E539" s="21"/>
      <c r="F539" s="22"/>
      <c r="G539" s="63"/>
      <c r="H539" s="195"/>
    </row>
    <row r="540" spans="1:8" ht="13.15" customHeight="1" x14ac:dyDescent="0.2">
      <c r="A540" s="20"/>
      <c r="B540" s="13"/>
      <c r="C540" s="362" t="s">
        <v>739</v>
      </c>
      <c r="D540" s="16"/>
      <c r="E540" s="13"/>
      <c r="F540" s="46"/>
      <c r="G540" s="67"/>
      <c r="H540" s="195"/>
    </row>
    <row r="541" spans="1:8" ht="13.15" customHeight="1" x14ac:dyDescent="0.2">
      <c r="A541" s="20"/>
      <c r="B541" s="13"/>
      <c r="C541" s="328"/>
      <c r="D541" s="16"/>
      <c r="E541" s="13"/>
      <c r="F541" s="46"/>
      <c r="G541" s="67"/>
      <c r="H541" s="195"/>
    </row>
    <row r="542" spans="1:8" ht="13.15" customHeight="1" x14ac:dyDescent="0.2">
      <c r="A542" s="51" t="s">
        <v>478</v>
      </c>
      <c r="B542" s="13"/>
      <c r="C542" s="371" t="s">
        <v>717</v>
      </c>
      <c r="D542" s="16"/>
      <c r="E542" s="13" t="s">
        <v>426</v>
      </c>
      <c r="F542" s="73">
        <v>0</v>
      </c>
      <c r="G542" s="201">
        <v>0</v>
      </c>
      <c r="H542" s="202">
        <f>IF(F542="EP",0,F542*G542)</f>
        <v>0</v>
      </c>
    </row>
    <row r="543" spans="1:8" ht="13.15" customHeight="1" x14ac:dyDescent="0.2">
      <c r="A543" s="51" t="s">
        <v>479</v>
      </c>
      <c r="B543" s="13"/>
      <c r="C543" s="371" t="s">
        <v>270</v>
      </c>
      <c r="D543" s="16"/>
      <c r="E543" s="13" t="s">
        <v>426</v>
      </c>
      <c r="F543" s="73">
        <v>0</v>
      </c>
      <c r="G543" s="201">
        <v>0</v>
      </c>
      <c r="H543" s="202">
        <f>IF(F543="EP",0,F543*G543)</f>
        <v>0</v>
      </c>
    </row>
    <row r="544" spans="1:8" ht="13.15" customHeight="1" x14ac:dyDescent="0.2">
      <c r="A544" s="20"/>
      <c r="B544" s="13"/>
      <c r="C544" s="77"/>
      <c r="D544" s="16"/>
      <c r="E544" s="21"/>
      <c r="F544" s="22"/>
      <c r="G544" s="66"/>
      <c r="H544" s="65"/>
    </row>
    <row r="545" spans="1:8" s="315" customFormat="1" ht="13.15" customHeight="1" thickBot="1" x14ac:dyDescent="0.25">
      <c r="A545" s="273"/>
      <c r="B545" s="250"/>
      <c r="C545" s="251" t="s">
        <v>248</v>
      </c>
      <c r="D545" s="310"/>
      <c r="E545" s="311"/>
      <c r="F545" s="312"/>
      <c r="G545" s="313"/>
      <c r="H545" s="314">
        <f>SUM(H537:H543)</f>
        <v>0</v>
      </c>
    </row>
    <row r="546" spans="1:8" ht="13.15" customHeight="1" thickTop="1" x14ac:dyDescent="0.2">
      <c r="A546" s="20"/>
      <c r="B546" s="13"/>
      <c r="C546" s="382"/>
      <c r="D546" s="16"/>
      <c r="E546" s="48"/>
      <c r="F546" s="49"/>
      <c r="G546" s="68"/>
      <c r="H546" s="65"/>
    </row>
    <row r="547" spans="1:8" ht="13.15" customHeight="1" x14ac:dyDescent="0.2">
      <c r="A547" s="26" t="s">
        <v>97</v>
      </c>
      <c r="B547" s="13"/>
      <c r="C547" s="382" t="s">
        <v>100</v>
      </c>
      <c r="D547" s="16"/>
      <c r="E547" s="21"/>
      <c r="F547" s="22"/>
      <c r="G547" s="63"/>
      <c r="H547" s="69"/>
    </row>
    <row r="548" spans="1:8" ht="13.15" customHeight="1" x14ac:dyDescent="0.2">
      <c r="A548" s="20" t="s">
        <v>392</v>
      </c>
      <c r="B548" s="13"/>
      <c r="C548" s="377" t="s">
        <v>271</v>
      </c>
      <c r="D548" s="377"/>
      <c r="E548" s="377"/>
      <c r="F548" s="377"/>
      <c r="G548" s="377"/>
      <c r="H548" s="377"/>
    </row>
    <row r="549" spans="1:8" ht="13.15" customHeight="1" x14ac:dyDescent="0.2">
      <c r="A549" s="20"/>
      <c r="B549" s="13"/>
      <c r="C549" s="378" t="s">
        <v>454</v>
      </c>
      <c r="D549" s="16"/>
      <c r="E549" s="21"/>
      <c r="F549" s="22"/>
      <c r="G549" s="63"/>
      <c r="H549" s="65"/>
    </row>
    <row r="550" spans="1:8" ht="13.15" customHeight="1" x14ac:dyDescent="0.2">
      <c r="A550" s="20" t="s">
        <v>393</v>
      </c>
      <c r="B550" s="13"/>
      <c r="C550" s="418" t="s">
        <v>249</v>
      </c>
      <c r="D550" s="418"/>
      <c r="E550" s="418"/>
      <c r="F550" s="418"/>
      <c r="G550" s="418"/>
      <c r="H550" s="418"/>
    </row>
    <row r="551" spans="1:8" ht="33.6" customHeight="1" x14ac:dyDescent="0.2">
      <c r="A551" s="20"/>
      <c r="B551" s="13"/>
      <c r="C551" s="419" t="s">
        <v>716</v>
      </c>
      <c r="D551" s="420"/>
      <c r="E551" s="420"/>
      <c r="F551" s="420"/>
      <c r="G551" s="420"/>
      <c r="H551" s="421"/>
    </row>
    <row r="552" spans="1:8" ht="22.9" customHeight="1" x14ac:dyDescent="0.2">
      <c r="A552" s="51" t="s">
        <v>480</v>
      </c>
      <c r="B552" s="13"/>
      <c r="C552" s="138" t="s">
        <v>433</v>
      </c>
      <c r="D552" s="16"/>
      <c r="E552" s="327" t="s">
        <v>551</v>
      </c>
      <c r="F552" s="201"/>
      <c r="G552" s="201">
        <v>0</v>
      </c>
      <c r="H552" s="202">
        <f>IF(F552="EP",0,F552*G552)</f>
        <v>0</v>
      </c>
    </row>
    <row r="553" spans="1:8" ht="13.15" customHeight="1" x14ac:dyDescent="0.2">
      <c r="A553" s="26"/>
      <c r="B553" s="13"/>
      <c r="C553" s="138" t="s">
        <v>435</v>
      </c>
      <c r="D553" s="16"/>
      <c r="E553" s="224" t="s">
        <v>25</v>
      </c>
      <c r="F553" s="225">
        <v>1</v>
      </c>
      <c r="G553" s="201">
        <v>0</v>
      </c>
      <c r="H553" s="202">
        <f>IF(F553="EP",0,F553*G553)</f>
        <v>0</v>
      </c>
    </row>
    <row r="554" spans="1:8" ht="13.15" customHeight="1" x14ac:dyDescent="0.2">
      <c r="A554" s="26"/>
      <c r="B554" s="13"/>
      <c r="C554" s="138" t="s">
        <v>792</v>
      </c>
      <c r="D554" s="16"/>
      <c r="E554" s="224" t="s">
        <v>434</v>
      </c>
      <c r="F554" s="201"/>
      <c r="G554" s="201">
        <v>0</v>
      </c>
      <c r="H554" s="202">
        <f>IF(F554="EP",0,F554*G554)</f>
        <v>0</v>
      </c>
    </row>
    <row r="555" spans="1:8" ht="22.9" customHeight="1" x14ac:dyDescent="0.2">
      <c r="A555" s="51" t="s">
        <v>481</v>
      </c>
      <c r="B555" s="13"/>
      <c r="C555" s="138" t="s">
        <v>405</v>
      </c>
      <c r="D555" s="16"/>
      <c r="E555" s="327" t="s">
        <v>551</v>
      </c>
      <c r="F555" s="201"/>
      <c r="G555" s="201">
        <v>0</v>
      </c>
      <c r="H555" s="202">
        <f>IF(F555="EP",0,F555*G555)</f>
        <v>0</v>
      </c>
    </row>
    <row r="556" spans="1:8" ht="13.15" customHeight="1" x14ac:dyDescent="0.2">
      <c r="A556" s="26"/>
      <c r="B556" s="13"/>
      <c r="C556" s="138" t="s">
        <v>431</v>
      </c>
      <c r="D556" s="16"/>
      <c r="E556" s="224" t="s">
        <v>25</v>
      </c>
      <c r="F556" s="45">
        <v>1</v>
      </c>
      <c r="G556" s="201">
        <v>0</v>
      </c>
      <c r="H556" s="202">
        <f t="shared" ref="H556:H559" si="20">IF(F556="EP",0,F556*G556)</f>
        <v>0</v>
      </c>
    </row>
    <row r="557" spans="1:8" ht="13.15" customHeight="1" x14ac:dyDescent="0.2">
      <c r="A557" s="26"/>
      <c r="B557" s="13"/>
      <c r="C557" s="138" t="s">
        <v>792</v>
      </c>
      <c r="D557" s="16"/>
      <c r="E557" s="224" t="s">
        <v>434</v>
      </c>
      <c r="F557" s="201"/>
      <c r="G557" s="201">
        <v>0</v>
      </c>
      <c r="H557" s="202">
        <f>IF(F557="EP",0,F557*G557)</f>
        <v>0</v>
      </c>
    </row>
    <row r="558" spans="1:8" ht="22.9" customHeight="1" x14ac:dyDescent="0.2">
      <c r="A558" s="51" t="s">
        <v>482</v>
      </c>
      <c r="B558" s="13"/>
      <c r="C558" s="138" t="s">
        <v>406</v>
      </c>
      <c r="D558" s="16"/>
      <c r="E558" s="327" t="s">
        <v>551</v>
      </c>
      <c r="F558" s="201"/>
      <c r="G558" s="201">
        <v>0</v>
      </c>
      <c r="H558" s="202">
        <f t="shared" si="20"/>
        <v>0</v>
      </c>
    </row>
    <row r="559" spans="1:8" ht="13.15" customHeight="1" x14ac:dyDescent="0.2">
      <c r="A559" s="26"/>
      <c r="B559" s="13"/>
      <c r="C559" s="138" t="s">
        <v>431</v>
      </c>
      <c r="D559" s="16"/>
      <c r="E559" s="224" t="s">
        <v>25</v>
      </c>
      <c r="F559" s="45">
        <v>1</v>
      </c>
      <c r="G559" s="201">
        <v>0</v>
      </c>
      <c r="H559" s="202">
        <f t="shared" si="20"/>
        <v>0</v>
      </c>
    </row>
    <row r="560" spans="1:8" ht="13.15" customHeight="1" x14ac:dyDescent="0.2">
      <c r="A560" s="26"/>
      <c r="B560" s="13"/>
      <c r="C560" s="138" t="s">
        <v>792</v>
      </c>
      <c r="D560" s="16"/>
      <c r="E560" s="224" t="s">
        <v>434</v>
      </c>
      <c r="F560" s="201"/>
      <c r="G560" s="201">
        <v>0</v>
      </c>
      <c r="H560" s="202">
        <f>IF(F560="EP",0,F560*G560)</f>
        <v>0</v>
      </c>
    </row>
    <row r="561" spans="1:8" ht="13.15" customHeight="1" x14ac:dyDescent="0.2">
      <c r="A561" s="20" t="s">
        <v>394</v>
      </c>
      <c r="B561" s="13"/>
      <c r="C561" s="377" t="s">
        <v>284</v>
      </c>
      <c r="D561" s="377"/>
      <c r="E561" s="377"/>
      <c r="F561" s="377"/>
      <c r="G561" s="377"/>
      <c r="H561" s="377"/>
    </row>
    <row r="562" spans="1:8" ht="33" customHeight="1" x14ac:dyDescent="0.2">
      <c r="A562" s="20"/>
      <c r="B562" s="13"/>
      <c r="C562" s="419" t="s">
        <v>716</v>
      </c>
      <c r="D562" s="420"/>
      <c r="E562" s="420"/>
      <c r="F562" s="420"/>
      <c r="G562" s="420"/>
      <c r="H562" s="421"/>
    </row>
    <row r="563" spans="1:8" ht="22.9" customHeight="1" x14ac:dyDescent="0.2">
      <c r="A563" s="51" t="s">
        <v>718</v>
      </c>
      <c r="B563" s="13"/>
      <c r="C563" s="378" t="s">
        <v>407</v>
      </c>
      <c r="D563" s="16"/>
      <c r="E563" s="327" t="s">
        <v>551</v>
      </c>
      <c r="F563" s="201"/>
      <c r="G563" s="196">
        <v>0</v>
      </c>
      <c r="H563" s="197">
        <f>IF(F563="EP",0,F563*G563)</f>
        <v>0</v>
      </c>
    </row>
    <row r="564" spans="1:8" ht="13.15" customHeight="1" x14ac:dyDescent="0.2">
      <c r="A564" s="26"/>
      <c r="B564" s="13"/>
      <c r="C564" s="138" t="s">
        <v>431</v>
      </c>
      <c r="D564" s="16"/>
      <c r="E564" s="224" t="s">
        <v>25</v>
      </c>
      <c r="F564" s="45">
        <v>1</v>
      </c>
      <c r="G564" s="198">
        <v>0</v>
      </c>
      <c r="H564" s="197">
        <f t="shared" ref="H564:H582" si="21">IF(F564="EP",0,F564*G564)</f>
        <v>0</v>
      </c>
    </row>
    <row r="565" spans="1:8" ht="13.15" customHeight="1" x14ac:dyDescent="0.2">
      <c r="A565" s="51"/>
      <c r="B565" s="13"/>
      <c r="C565" s="138" t="s">
        <v>792</v>
      </c>
      <c r="D565" s="16"/>
      <c r="E565" s="224" t="s">
        <v>434</v>
      </c>
      <c r="F565" s="201"/>
      <c r="G565" s="201">
        <v>0</v>
      </c>
      <c r="H565" s="202">
        <f>IF(F565="EP",0,F565*G565)</f>
        <v>0</v>
      </c>
    </row>
    <row r="566" spans="1:8" ht="22.9" customHeight="1" x14ac:dyDescent="0.2">
      <c r="A566" s="51" t="s">
        <v>719</v>
      </c>
      <c r="B566" s="13"/>
      <c r="C566" s="378" t="s">
        <v>408</v>
      </c>
      <c r="D566" s="16"/>
      <c r="E566" s="327" t="s">
        <v>551</v>
      </c>
      <c r="F566" s="201"/>
      <c r="G566" s="196">
        <v>0</v>
      </c>
      <c r="H566" s="197">
        <f t="shared" si="21"/>
        <v>0</v>
      </c>
    </row>
    <row r="567" spans="1:8" ht="13.15" customHeight="1" x14ac:dyDescent="0.2">
      <c r="A567" s="51"/>
      <c r="B567" s="13"/>
      <c r="C567" s="138" t="s">
        <v>431</v>
      </c>
      <c r="D567" s="16"/>
      <c r="E567" s="224" t="s">
        <v>25</v>
      </c>
      <c r="F567" s="45">
        <v>1</v>
      </c>
      <c r="G567" s="198">
        <v>0</v>
      </c>
      <c r="H567" s="197">
        <f t="shared" si="21"/>
        <v>0</v>
      </c>
    </row>
    <row r="568" spans="1:8" ht="13.15" customHeight="1" x14ac:dyDescent="0.2">
      <c r="A568" s="51"/>
      <c r="B568" s="13"/>
      <c r="C568" s="138" t="s">
        <v>792</v>
      </c>
      <c r="D568" s="16"/>
      <c r="E568" s="224" t="s">
        <v>434</v>
      </c>
      <c r="F568" s="201"/>
      <c r="G568" s="201">
        <v>0</v>
      </c>
      <c r="H568" s="202">
        <f>IF(F568="EP",0,F568*G568)</f>
        <v>0</v>
      </c>
    </row>
    <row r="569" spans="1:8" ht="22.9" customHeight="1" x14ac:dyDescent="0.2">
      <c r="A569" s="51" t="s">
        <v>720</v>
      </c>
      <c r="B569" s="13"/>
      <c r="C569" s="378" t="s">
        <v>430</v>
      </c>
      <c r="D569" s="16"/>
      <c r="E569" s="327" t="s">
        <v>551</v>
      </c>
      <c r="F569" s="201"/>
      <c r="G569" s="196">
        <v>0</v>
      </c>
      <c r="H569" s="197">
        <f t="shared" si="21"/>
        <v>0</v>
      </c>
    </row>
    <row r="570" spans="1:8" ht="13.15" customHeight="1" x14ac:dyDescent="0.2">
      <c r="A570" s="51"/>
      <c r="B570" s="13"/>
      <c r="C570" s="138" t="s">
        <v>431</v>
      </c>
      <c r="D570" s="16"/>
      <c r="E570" s="224" t="s">
        <v>25</v>
      </c>
      <c r="F570" s="45">
        <v>1</v>
      </c>
      <c r="G570" s="198">
        <v>0</v>
      </c>
      <c r="H570" s="197">
        <f t="shared" si="21"/>
        <v>0</v>
      </c>
    </row>
    <row r="571" spans="1:8" ht="13.15" customHeight="1" x14ac:dyDescent="0.2">
      <c r="A571" s="51"/>
      <c r="B571" s="13"/>
      <c r="C571" s="138" t="s">
        <v>792</v>
      </c>
      <c r="D571" s="16"/>
      <c r="E571" s="224" t="s">
        <v>434</v>
      </c>
      <c r="F571" s="201"/>
      <c r="G571" s="201">
        <v>0</v>
      </c>
      <c r="H571" s="202">
        <f>IF(F571="EP",0,F571*G571)</f>
        <v>0</v>
      </c>
    </row>
    <row r="572" spans="1:8" ht="22.9" customHeight="1" x14ac:dyDescent="0.2">
      <c r="A572" s="51" t="s">
        <v>721</v>
      </c>
      <c r="B572" s="13"/>
      <c r="C572" s="378" t="s">
        <v>409</v>
      </c>
      <c r="D572" s="16"/>
      <c r="E572" s="327" t="s">
        <v>551</v>
      </c>
      <c r="F572" s="201"/>
      <c r="G572" s="196">
        <v>0</v>
      </c>
      <c r="H572" s="197">
        <f t="shared" si="21"/>
        <v>0</v>
      </c>
    </row>
    <row r="573" spans="1:8" ht="13.15" customHeight="1" x14ac:dyDescent="0.2">
      <c r="A573" s="51"/>
      <c r="B573" s="13"/>
      <c r="C573" s="138" t="s">
        <v>431</v>
      </c>
      <c r="D573" s="16"/>
      <c r="E573" s="224" t="s">
        <v>25</v>
      </c>
      <c r="F573" s="45">
        <v>1</v>
      </c>
      <c r="G573" s="198">
        <v>0</v>
      </c>
      <c r="H573" s="197">
        <f t="shared" si="21"/>
        <v>0</v>
      </c>
    </row>
    <row r="574" spans="1:8" ht="13.15" customHeight="1" x14ac:dyDescent="0.2">
      <c r="A574" s="51"/>
      <c r="B574" s="13"/>
      <c r="C574" s="138" t="s">
        <v>455</v>
      </c>
      <c r="D574" s="16"/>
      <c r="E574" s="224" t="s">
        <v>434</v>
      </c>
      <c r="F574" s="201"/>
      <c r="G574" s="201">
        <v>0</v>
      </c>
      <c r="H574" s="202">
        <f>IF(F574="EP",0,F574*G574)</f>
        <v>0</v>
      </c>
    </row>
    <row r="575" spans="1:8" ht="22.9" customHeight="1" x14ac:dyDescent="0.2">
      <c r="A575" s="51" t="s">
        <v>722</v>
      </c>
      <c r="B575" s="13"/>
      <c r="C575" s="378" t="s">
        <v>410</v>
      </c>
      <c r="D575" s="16"/>
      <c r="E575" s="327" t="s">
        <v>551</v>
      </c>
      <c r="F575" s="201"/>
      <c r="G575" s="196">
        <v>0</v>
      </c>
      <c r="H575" s="197">
        <f t="shared" si="21"/>
        <v>0</v>
      </c>
    </row>
    <row r="576" spans="1:8" ht="13.15" customHeight="1" x14ac:dyDescent="0.2">
      <c r="A576" s="51"/>
      <c r="B576" s="13"/>
      <c r="C576" s="138" t="s">
        <v>431</v>
      </c>
      <c r="D576" s="16"/>
      <c r="E576" s="224" t="s">
        <v>25</v>
      </c>
      <c r="F576" s="45">
        <v>1</v>
      </c>
      <c r="G576" s="198">
        <v>0</v>
      </c>
      <c r="H576" s="197">
        <f t="shared" si="21"/>
        <v>0</v>
      </c>
    </row>
    <row r="577" spans="1:8" ht="13.15" customHeight="1" x14ac:dyDescent="0.2">
      <c r="A577" s="51"/>
      <c r="B577" s="13"/>
      <c r="C577" s="138" t="s">
        <v>792</v>
      </c>
      <c r="D577" s="16"/>
      <c r="E577" s="224" t="s">
        <v>434</v>
      </c>
      <c r="F577" s="201"/>
      <c r="G577" s="201">
        <v>0</v>
      </c>
      <c r="H577" s="202">
        <f>IF(F577="EP",0,F577*G577)</f>
        <v>0</v>
      </c>
    </row>
    <row r="578" spans="1:8" ht="22.9" customHeight="1" x14ac:dyDescent="0.2">
      <c r="A578" s="51" t="s">
        <v>723</v>
      </c>
      <c r="B578" s="13"/>
      <c r="C578" s="378" t="s">
        <v>411</v>
      </c>
      <c r="D578" s="16"/>
      <c r="E578" s="327" t="s">
        <v>551</v>
      </c>
      <c r="F578" s="201"/>
      <c r="G578" s="196">
        <v>0</v>
      </c>
      <c r="H578" s="197">
        <f t="shared" si="21"/>
        <v>0</v>
      </c>
    </row>
    <row r="579" spans="1:8" ht="13.15" customHeight="1" x14ac:dyDescent="0.2">
      <c r="A579" s="51"/>
      <c r="B579" s="13"/>
      <c r="C579" s="138" t="s">
        <v>431</v>
      </c>
      <c r="D579" s="16"/>
      <c r="E579" s="224" t="s">
        <v>25</v>
      </c>
      <c r="F579" s="45">
        <v>1</v>
      </c>
      <c r="G579" s="198">
        <v>0</v>
      </c>
      <c r="H579" s="197">
        <f t="shared" si="21"/>
        <v>0</v>
      </c>
    </row>
    <row r="580" spans="1:8" ht="13.15" customHeight="1" x14ac:dyDescent="0.2">
      <c r="A580" s="51"/>
      <c r="B580" s="13"/>
      <c r="C580" s="138" t="s">
        <v>792</v>
      </c>
      <c r="D580" s="16"/>
      <c r="E580" s="224" t="s">
        <v>434</v>
      </c>
      <c r="F580" s="201"/>
      <c r="G580" s="201">
        <v>0</v>
      </c>
      <c r="H580" s="202">
        <f>IF(F580="EP",0,F580*G580)</f>
        <v>0</v>
      </c>
    </row>
    <row r="581" spans="1:8" ht="22.9" customHeight="1" x14ac:dyDescent="0.2">
      <c r="A581" s="51" t="s">
        <v>724</v>
      </c>
      <c r="B581" s="13"/>
      <c r="C581" s="378" t="s">
        <v>412</v>
      </c>
      <c r="D581" s="16"/>
      <c r="E581" s="327" t="s">
        <v>551</v>
      </c>
      <c r="F581" s="201"/>
      <c r="G581" s="196">
        <v>0</v>
      </c>
      <c r="H581" s="197">
        <f t="shared" si="21"/>
        <v>0</v>
      </c>
    </row>
    <row r="582" spans="1:8" ht="13.15" customHeight="1" x14ac:dyDescent="0.2">
      <c r="A582" s="51"/>
      <c r="B582" s="13"/>
      <c r="C582" s="138" t="s">
        <v>431</v>
      </c>
      <c r="D582" s="16"/>
      <c r="E582" s="224" t="s">
        <v>25</v>
      </c>
      <c r="F582" s="45">
        <v>1</v>
      </c>
      <c r="G582" s="198">
        <v>0</v>
      </c>
      <c r="H582" s="197">
        <f t="shared" si="21"/>
        <v>0</v>
      </c>
    </row>
    <row r="583" spans="1:8" ht="13.15" customHeight="1" x14ac:dyDescent="0.2">
      <c r="A583" s="26"/>
      <c r="B583" s="13"/>
      <c r="C583" s="138" t="s">
        <v>792</v>
      </c>
      <c r="D583" s="16"/>
      <c r="E583" s="224" t="s">
        <v>434</v>
      </c>
      <c r="F583" s="201"/>
      <c r="G583" s="201">
        <v>0</v>
      </c>
      <c r="H583" s="202">
        <f>IF(F583="EP",0,F583*G583)</f>
        <v>0</v>
      </c>
    </row>
    <row r="584" spans="1:8" ht="13.15" customHeight="1" x14ac:dyDescent="0.2">
      <c r="A584" s="20"/>
      <c r="B584" s="13"/>
      <c r="C584" s="77"/>
      <c r="D584" s="375"/>
      <c r="E584" s="21"/>
      <c r="F584" s="22"/>
      <c r="G584" s="199"/>
      <c r="H584" s="200"/>
    </row>
    <row r="585" spans="1:8" s="315" customFormat="1" ht="13.15" customHeight="1" thickBot="1" x14ac:dyDescent="0.25">
      <c r="A585" s="273"/>
      <c r="B585" s="250"/>
      <c r="C585" s="251" t="s">
        <v>395</v>
      </c>
      <c r="D585" s="329"/>
      <c r="E585" s="311"/>
      <c r="F585" s="312"/>
      <c r="G585" s="330"/>
      <c r="H585" s="314">
        <f>SUM(H552:H583)</f>
        <v>0</v>
      </c>
    </row>
    <row r="586" spans="1:8" ht="13.15" customHeight="1" thickTop="1" x14ac:dyDescent="0.2">
      <c r="A586" s="20"/>
      <c r="B586" s="13"/>
      <c r="C586" s="382"/>
      <c r="D586" s="381"/>
      <c r="E586" s="48"/>
      <c r="F586" s="49"/>
      <c r="G586" s="50"/>
      <c r="H586" s="92"/>
    </row>
    <row r="587" spans="1:8" ht="13.15" customHeight="1" x14ac:dyDescent="0.2">
      <c r="A587" s="20"/>
      <c r="B587" s="50"/>
      <c r="C587" s="382"/>
      <c r="D587" s="381"/>
      <c r="E587" s="48"/>
      <c r="F587" s="49"/>
      <c r="G587" s="50"/>
      <c r="H587" s="381"/>
    </row>
    <row r="588" spans="1:8" ht="13.15" customHeight="1" x14ac:dyDescent="0.2">
      <c r="A588" s="20" t="s">
        <v>99</v>
      </c>
      <c r="B588" s="23"/>
      <c r="C588" s="381" t="s">
        <v>73</v>
      </c>
      <c r="D588" s="381"/>
      <c r="E588" s="381"/>
      <c r="F588" s="381"/>
      <c r="G588" s="381"/>
      <c r="H588" s="381"/>
    </row>
    <row r="589" spans="1:8" ht="13.15" customHeight="1" x14ac:dyDescent="0.2">
      <c r="A589" s="20"/>
      <c r="B589" s="23"/>
      <c r="C589" s="77"/>
      <c r="D589" s="375"/>
      <c r="E589" s="21"/>
      <c r="F589" s="22"/>
      <c r="G589" s="23"/>
      <c r="H589" s="381"/>
    </row>
    <row r="590" spans="1:8" ht="13.15" customHeight="1" x14ac:dyDescent="0.2">
      <c r="A590" s="20" t="s">
        <v>413</v>
      </c>
      <c r="B590" s="23"/>
      <c r="C590" s="382" t="s">
        <v>432</v>
      </c>
      <c r="D590" s="381"/>
      <c r="E590" s="21"/>
      <c r="F590" s="22"/>
      <c r="G590" s="23"/>
      <c r="H590" s="19"/>
    </row>
    <row r="591" spans="1:8" ht="75" customHeight="1" x14ac:dyDescent="0.2">
      <c r="A591" s="74"/>
      <c r="B591" s="74"/>
      <c r="C591" s="409"/>
      <c r="D591" s="410"/>
      <c r="E591" s="410"/>
      <c r="F591" s="410"/>
      <c r="G591" s="410"/>
      <c r="H591" s="410"/>
    </row>
    <row r="592" spans="1:8" x14ac:dyDescent="0.2">
      <c r="A592" s="20"/>
      <c r="B592" s="23"/>
      <c r="C592" s="77"/>
      <c r="D592" s="375"/>
      <c r="E592" s="21"/>
      <c r="F592" s="22"/>
      <c r="G592" s="23"/>
      <c r="H592" s="381"/>
    </row>
    <row r="593" spans="1:8" x14ac:dyDescent="0.2">
      <c r="A593" s="20"/>
      <c r="B593" s="23"/>
      <c r="C593" s="77"/>
      <c r="D593" s="375"/>
      <c r="E593" s="21"/>
      <c r="F593" s="22"/>
      <c r="G593" s="23"/>
      <c r="H593" s="381"/>
    </row>
    <row r="594" spans="1:8" x14ac:dyDescent="0.2">
      <c r="A594" s="20" t="s">
        <v>414</v>
      </c>
      <c r="B594" s="23"/>
      <c r="C594" s="382" t="s">
        <v>250</v>
      </c>
      <c r="D594" s="381"/>
      <c r="E594" s="21"/>
      <c r="F594" s="22"/>
      <c r="G594" s="23"/>
      <c r="H594" s="19"/>
    </row>
    <row r="595" spans="1:8" ht="75" customHeight="1" x14ac:dyDescent="0.2">
      <c r="A595" s="74"/>
      <c r="B595" s="74"/>
      <c r="C595" s="409"/>
      <c r="D595" s="410"/>
      <c r="E595" s="410"/>
      <c r="F595" s="410"/>
      <c r="G595" s="410"/>
      <c r="H595" s="410"/>
    </row>
    <row r="596" spans="1:8" x14ac:dyDescent="0.2">
      <c r="A596" s="20"/>
      <c r="B596" s="23"/>
      <c r="C596" s="77"/>
      <c r="D596" s="375"/>
      <c r="E596" s="21"/>
      <c r="F596" s="22"/>
      <c r="G596" s="23"/>
      <c r="H596" s="381"/>
    </row>
    <row r="597" spans="1:8" x14ac:dyDescent="0.2">
      <c r="A597" s="20"/>
      <c r="B597" s="23"/>
      <c r="C597" s="77"/>
      <c r="D597" s="375"/>
      <c r="E597" s="21"/>
      <c r="F597" s="22"/>
      <c r="G597" s="23"/>
      <c r="H597" s="381"/>
    </row>
    <row r="598" spans="1:8" x14ac:dyDescent="0.2">
      <c r="A598" s="20" t="s">
        <v>415</v>
      </c>
      <c r="B598" s="23"/>
      <c r="C598" s="382" t="s">
        <v>483</v>
      </c>
      <c r="D598" s="381"/>
      <c r="E598" s="21"/>
      <c r="F598" s="22"/>
      <c r="G598" s="23"/>
      <c r="H598" s="19"/>
    </row>
    <row r="599" spans="1:8" ht="75" customHeight="1" x14ac:dyDescent="0.2">
      <c r="A599" s="74"/>
      <c r="B599" s="74"/>
      <c r="C599" s="409"/>
      <c r="D599" s="410"/>
      <c r="E599" s="410"/>
      <c r="F599" s="410"/>
      <c r="G599" s="410"/>
      <c r="H599" s="410"/>
    </row>
    <row r="600" spans="1:8" x14ac:dyDescent="0.2">
      <c r="A600" s="20"/>
      <c r="B600" s="23"/>
      <c r="C600" s="77"/>
      <c r="D600" s="375"/>
      <c r="E600" s="21"/>
      <c r="F600" s="22"/>
      <c r="G600" s="23"/>
      <c r="H600" s="381"/>
    </row>
    <row r="601" spans="1:8" x14ac:dyDescent="0.2">
      <c r="A601" s="20"/>
      <c r="B601" s="23"/>
      <c r="C601" s="77"/>
      <c r="D601" s="375"/>
      <c r="E601" s="21"/>
      <c r="F601" s="22"/>
      <c r="G601" s="23"/>
      <c r="H601" s="381"/>
    </row>
    <row r="602" spans="1:8" x14ac:dyDescent="0.2">
      <c r="A602" s="20" t="s">
        <v>58</v>
      </c>
      <c r="B602" s="23"/>
      <c r="C602" s="382" t="s">
        <v>101</v>
      </c>
    </row>
    <row r="604" spans="1:8" x14ac:dyDescent="0.2">
      <c r="A604" s="31" t="s">
        <v>59</v>
      </c>
      <c r="C604" s="370" t="s">
        <v>382</v>
      </c>
      <c r="D604" s="370"/>
    </row>
    <row r="605" spans="1:8" x14ac:dyDescent="0.2">
      <c r="A605" s="31" t="s">
        <v>60</v>
      </c>
      <c r="C605" s="370" t="s">
        <v>383</v>
      </c>
      <c r="D605" s="370"/>
    </row>
    <row r="606" spans="1:8" x14ac:dyDescent="0.2">
      <c r="A606" s="31" t="s">
        <v>61</v>
      </c>
      <c r="C606" s="370" t="s">
        <v>384</v>
      </c>
      <c r="D606" s="370"/>
    </row>
    <row r="607" spans="1:8" x14ac:dyDescent="0.2">
      <c r="A607" s="31" t="s">
        <v>62</v>
      </c>
      <c r="C607" s="370" t="s">
        <v>385</v>
      </c>
      <c r="D607" s="370"/>
    </row>
    <row r="608" spans="1:8" x14ac:dyDescent="0.2">
      <c r="A608" s="31" t="s">
        <v>63</v>
      </c>
      <c r="C608" s="370" t="s">
        <v>335</v>
      </c>
      <c r="D608" s="370"/>
    </row>
    <row r="609" spans="1:4" x14ac:dyDescent="0.2">
      <c r="A609" s="31" t="s">
        <v>64</v>
      </c>
      <c r="C609" s="370" t="s">
        <v>492</v>
      </c>
      <c r="D609" s="370"/>
    </row>
  </sheetData>
  <mergeCells count="45">
    <mergeCell ref="F24:G24"/>
    <mergeCell ref="C5:I5"/>
    <mergeCell ref="F10:G10"/>
    <mergeCell ref="F11:G11"/>
    <mergeCell ref="F12:G12"/>
    <mergeCell ref="F13:G13"/>
    <mergeCell ref="C17:D17"/>
    <mergeCell ref="F17:G17"/>
    <mergeCell ref="F18:G18"/>
    <mergeCell ref="F19:G19"/>
    <mergeCell ref="F21:G21"/>
    <mergeCell ref="F22:G22"/>
    <mergeCell ref="F23:G23"/>
    <mergeCell ref="C60:H60"/>
    <mergeCell ref="F25:G25"/>
    <mergeCell ref="F26:G26"/>
    <mergeCell ref="F27:G27"/>
    <mergeCell ref="F29:G29"/>
    <mergeCell ref="F31:G31"/>
    <mergeCell ref="C41:H42"/>
    <mergeCell ref="C43:H44"/>
    <mergeCell ref="C45:H45"/>
    <mergeCell ref="C57:H57"/>
    <mergeCell ref="C58:H58"/>
    <mergeCell ref="C59:H59"/>
    <mergeCell ref="F137:H137"/>
    <mergeCell ref="C63:H63"/>
    <mergeCell ref="C67:F67"/>
    <mergeCell ref="C68:F68"/>
    <mergeCell ref="C69:F69"/>
    <mergeCell ref="C70:F70"/>
    <mergeCell ref="H75:I75"/>
    <mergeCell ref="E115:F115"/>
    <mergeCell ref="C118:H118"/>
    <mergeCell ref="F127:H127"/>
    <mergeCell ref="F128:H128"/>
    <mergeCell ref="F136:H136"/>
    <mergeCell ref="C595:H595"/>
    <mergeCell ref="C599:H599"/>
    <mergeCell ref="C141:H141"/>
    <mergeCell ref="C216:G216"/>
    <mergeCell ref="C550:H550"/>
    <mergeCell ref="C551:H551"/>
    <mergeCell ref="C562:H562"/>
    <mergeCell ref="C591:H591"/>
  </mergeCells>
  <conditionalFormatting sqref="C170">
    <cfRule type="expression" dxfId="47" priority="5">
      <formula>$C$168="Spezial"</formula>
    </cfRule>
  </conditionalFormatting>
  <conditionalFormatting sqref="C182">
    <cfRule type="expression" dxfId="46" priority="1">
      <formula>$C$181="PV LSA (Ingenieur)"</formula>
    </cfRule>
  </conditionalFormatting>
  <conditionalFormatting sqref="E179:F179 C186">
    <cfRule type="expression" dxfId="45" priority="6">
      <formula>$C$181="PV LSA (Ingenieur)"</formula>
    </cfRule>
  </conditionalFormatting>
  <conditionalFormatting sqref="F187">
    <cfRule type="expression" dxfId="44" priority="4">
      <formula>$C$181="PV LSA (Ingenieur)"</formula>
    </cfRule>
  </conditionalFormatting>
  <conditionalFormatting sqref="I78:I84">
    <cfRule type="containsText" dxfId="43" priority="3" operator="containsText" text="Achtung, Beitragsunterschied zwischen UNT &amp; Kontrollstelle!">
      <formula>NOT(ISERROR(SEARCH("Achtung, Beitragsunterschied zwischen UNT &amp; Kontrollstelle!",I78)))</formula>
    </cfRule>
  </conditionalFormatting>
  <conditionalFormatting sqref="I95">
    <cfRule type="containsText" dxfId="42" priority="2" operator="containsText" text="Achtung, Beitragsunterschied zwischen UNT &amp; Kontrollstelle!">
      <formula>NOT(ISERROR(SEARCH("Achtung, Beitragsunterschied zwischen UNT &amp; Kontrollstelle!",I95)))</formula>
    </cfRule>
  </conditionalFormatting>
  <hyperlinks>
    <hyperlink ref="C45" r:id="rId1" display="https://www.bvd.be.ch/content/dam/bvd/dokumente/de/tba/dienstleistungen-strassen-und-verkehr/planerkoffer-kantonsstrassen-pkks/btd-7-lichtsignalanlagen/pkks-ah-ats-fs-vm.pdf" xr:uid="{FC60D8D4-D1B6-4B1B-9B94-7FAC30E1DFF1}"/>
    <hyperlink ref="C45:H45" r:id="rId2" display="Link ATS (PDF-Download)" xr:uid="{11FE3D94-D60F-4E9B-9EEB-CB1E4B5E6133}"/>
  </hyperlinks>
  <pageMargins left="0.78740157480314965" right="0.78740157480314965" top="1.1811023622047245" bottom="0.98425196850393704" header="0.19685039370078741" footer="0.35433070866141736"/>
  <pageSetup paperSize="9" scale="51" fitToHeight="0" orientation="portrait" r:id="rId3"/>
  <headerFooter alignWithMargins="0">
    <oddHeader>&amp;L&amp;G</oddHeader>
    <oddFooter>&amp;L&amp;6Tiefbauamt des Kantons Bern, Fachstelle Verkehrsmanagement
Remi Nantet
&amp;F&amp;R&amp;6&amp;D
Seite &amp;P</oddFooter>
  </headerFooter>
  <rowBreaks count="7" manualBreakCount="7">
    <brk id="72" max="16383" man="1"/>
    <brk id="116" max="16383" man="1"/>
    <brk id="142" max="16383" man="1"/>
    <brk id="236" max="16383" man="1"/>
    <brk id="317" max="16383" man="1"/>
    <brk id="529" max="16383" man="1"/>
    <brk id="577" max="16383" man="1"/>
  </rowBreaks>
  <drawing r:id="rId4"/>
  <legacyDrawing r:id="rId5"/>
  <legacyDrawingHF r:id="rId6"/>
  <oleObjects>
    <mc:AlternateContent xmlns:mc="http://schemas.openxmlformats.org/markup-compatibility/2006">
      <mc:Choice Requires="x14">
        <oleObject progId="MSDraw" shapeId="36865" r:id="rId7">
          <objectPr defaultSize="0" autoPict="0" r:id="rId8">
            <anchor moveWithCells="1" sizeWithCells="1">
              <from>
                <xdr:col>2</xdr:col>
                <xdr:colOff>1352550</xdr:colOff>
                <xdr:row>344</xdr:row>
                <xdr:rowOff>200025</xdr:rowOff>
              </from>
              <to>
                <xdr:col>2</xdr:col>
                <xdr:colOff>1866900</xdr:colOff>
                <xdr:row>346</xdr:row>
                <xdr:rowOff>190500</xdr:rowOff>
              </to>
            </anchor>
          </objectPr>
        </oleObject>
      </mc:Choice>
      <mc:Fallback>
        <oleObject progId="MSDraw" shapeId="36865" r:id="rId7"/>
      </mc:Fallback>
    </mc:AlternateContent>
    <mc:AlternateContent xmlns:mc="http://schemas.openxmlformats.org/markup-compatibility/2006">
      <mc:Choice Requires="x14">
        <oleObject progId="MSDraw" shapeId="36866" r:id="rId9">
          <objectPr defaultSize="0" autoPict="0" r:id="rId10">
            <anchor moveWithCells="1" sizeWithCells="1">
              <from>
                <xdr:col>2</xdr:col>
                <xdr:colOff>1276350</xdr:colOff>
                <xdr:row>348</xdr:row>
                <xdr:rowOff>104775</xdr:rowOff>
              </from>
              <to>
                <xdr:col>2</xdr:col>
                <xdr:colOff>1847850</xdr:colOff>
                <xdr:row>350</xdr:row>
                <xdr:rowOff>304800</xdr:rowOff>
              </to>
            </anchor>
          </objectPr>
        </oleObject>
      </mc:Choice>
      <mc:Fallback>
        <oleObject progId="MSDraw" shapeId="36866" r:id="rId9"/>
      </mc:Fallback>
    </mc:AlternateContent>
    <mc:AlternateContent xmlns:mc="http://schemas.openxmlformats.org/markup-compatibility/2006">
      <mc:Choice Requires="x14">
        <oleObject progId="MSDraw" shapeId="36867" r:id="rId11">
          <objectPr defaultSize="0" autoPict="0" r:id="rId12">
            <anchor moveWithCells="1" sizeWithCells="1">
              <from>
                <xdr:col>2</xdr:col>
                <xdr:colOff>1343025</xdr:colOff>
                <xdr:row>352</xdr:row>
                <xdr:rowOff>209550</xdr:rowOff>
              </from>
              <to>
                <xdr:col>2</xdr:col>
                <xdr:colOff>1790700</xdr:colOff>
                <xdr:row>354</xdr:row>
                <xdr:rowOff>209550</xdr:rowOff>
              </to>
            </anchor>
          </objectPr>
        </oleObject>
      </mc:Choice>
      <mc:Fallback>
        <oleObject progId="MSDraw" shapeId="36867" r:id="rId11"/>
      </mc:Fallback>
    </mc:AlternateContent>
    <mc:AlternateContent xmlns:mc="http://schemas.openxmlformats.org/markup-compatibility/2006">
      <mc:Choice Requires="x14">
        <oleObject progId="Word.Picture.8" shapeId="36868" r:id="rId13">
          <objectPr defaultSize="0" autoPict="0" r:id="rId14">
            <anchor moveWithCells="1">
              <from>
                <xdr:col>2</xdr:col>
                <xdr:colOff>1276350</xdr:colOff>
                <xdr:row>356</xdr:row>
                <xdr:rowOff>152400</xdr:rowOff>
              </from>
              <to>
                <xdr:col>2</xdr:col>
                <xdr:colOff>1847850</xdr:colOff>
                <xdr:row>358</xdr:row>
                <xdr:rowOff>209550</xdr:rowOff>
              </to>
            </anchor>
          </objectPr>
        </oleObject>
      </mc:Choice>
      <mc:Fallback>
        <oleObject progId="Word.Picture.8" shapeId="36868" r:id="rId13"/>
      </mc:Fallback>
    </mc:AlternateContent>
    <mc:AlternateContent xmlns:mc="http://schemas.openxmlformats.org/markup-compatibility/2006">
      <mc:Choice Requires="x14">
        <oleObject progId="MSDraw" shapeId="36869" r:id="rId15">
          <objectPr defaultSize="0" autoPict="0" r:id="rId16">
            <anchor moveWithCells="1" sizeWithCells="1">
              <from>
                <xdr:col>2</xdr:col>
                <xdr:colOff>1276350</xdr:colOff>
                <xdr:row>360</xdr:row>
                <xdr:rowOff>190500</xdr:rowOff>
              </from>
              <to>
                <xdr:col>2</xdr:col>
                <xdr:colOff>1847850</xdr:colOff>
                <xdr:row>362</xdr:row>
                <xdr:rowOff>142875</xdr:rowOff>
              </to>
            </anchor>
          </objectPr>
        </oleObject>
      </mc:Choice>
      <mc:Fallback>
        <oleObject progId="MSDraw" shapeId="36869" r:id="rId15"/>
      </mc:Fallback>
    </mc:AlternateContent>
    <mc:AlternateContent xmlns:mc="http://schemas.openxmlformats.org/markup-compatibility/2006">
      <mc:Choice Requires="x14">
        <oleObject progId="MSDraw" shapeId="36870" r:id="rId17">
          <objectPr defaultSize="0" autoPict="0" r:id="rId18">
            <anchor moveWithCells="1" sizeWithCells="1">
              <from>
                <xdr:col>2</xdr:col>
                <xdr:colOff>1247775</xdr:colOff>
                <xdr:row>376</xdr:row>
                <xdr:rowOff>85725</xdr:rowOff>
              </from>
              <to>
                <xdr:col>2</xdr:col>
                <xdr:colOff>1781175</xdr:colOff>
                <xdr:row>377</xdr:row>
                <xdr:rowOff>285750</xdr:rowOff>
              </to>
            </anchor>
          </objectPr>
        </oleObject>
      </mc:Choice>
      <mc:Fallback>
        <oleObject progId="MSDraw" shapeId="36870" r:id="rId17"/>
      </mc:Fallback>
    </mc:AlternateContent>
    <mc:AlternateContent xmlns:mc="http://schemas.openxmlformats.org/markup-compatibility/2006">
      <mc:Choice Requires="x14">
        <oleObject progId="MSDraw" shapeId="36871" r:id="rId19">
          <objectPr defaultSize="0" autoPict="0" r:id="rId20">
            <anchor moveWithCells="1" sizeWithCells="1">
              <from>
                <xdr:col>2</xdr:col>
                <xdr:colOff>1219200</xdr:colOff>
                <xdr:row>379</xdr:row>
                <xdr:rowOff>57150</xdr:rowOff>
              </from>
              <to>
                <xdr:col>2</xdr:col>
                <xdr:colOff>1771650</xdr:colOff>
                <xdr:row>380</xdr:row>
                <xdr:rowOff>371475</xdr:rowOff>
              </to>
            </anchor>
          </objectPr>
        </oleObject>
      </mc:Choice>
      <mc:Fallback>
        <oleObject progId="MSDraw" shapeId="36871" r:id="rId19"/>
      </mc:Fallback>
    </mc:AlternateContent>
    <mc:AlternateContent xmlns:mc="http://schemas.openxmlformats.org/markup-compatibility/2006">
      <mc:Choice Requires="x14">
        <oleObject progId="MSDraw" shapeId="36872" r:id="rId21">
          <objectPr defaultSize="0" autoPict="0" r:id="rId22">
            <anchor moveWithCells="1" sizeWithCells="1">
              <from>
                <xdr:col>2</xdr:col>
                <xdr:colOff>1219200</xdr:colOff>
                <xdr:row>385</xdr:row>
                <xdr:rowOff>95250</xdr:rowOff>
              </from>
              <to>
                <xdr:col>2</xdr:col>
                <xdr:colOff>1771650</xdr:colOff>
                <xdr:row>385</xdr:row>
                <xdr:rowOff>609600</xdr:rowOff>
              </to>
            </anchor>
          </objectPr>
        </oleObject>
      </mc:Choice>
      <mc:Fallback>
        <oleObject progId="MSDraw" shapeId="36872" r:id="rId21"/>
      </mc:Fallback>
    </mc:AlternateContent>
    <mc:AlternateContent xmlns:mc="http://schemas.openxmlformats.org/markup-compatibility/2006">
      <mc:Choice Requires="x14">
        <oleObject progId="MSDraw" shapeId="36873" r:id="rId23">
          <objectPr defaultSize="0" autoPict="0" r:id="rId24">
            <anchor moveWithCells="1" sizeWithCells="1">
              <from>
                <xdr:col>2</xdr:col>
                <xdr:colOff>1219200</xdr:colOff>
                <xdr:row>387</xdr:row>
                <xdr:rowOff>133350</xdr:rowOff>
              </from>
              <to>
                <xdr:col>2</xdr:col>
                <xdr:colOff>1743075</xdr:colOff>
                <xdr:row>387</xdr:row>
                <xdr:rowOff>742950</xdr:rowOff>
              </to>
            </anchor>
          </objectPr>
        </oleObject>
      </mc:Choice>
      <mc:Fallback>
        <oleObject progId="MSDraw" shapeId="36873" r:id="rId23"/>
      </mc:Fallback>
    </mc:AlternateContent>
    <mc:AlternateContent xmlns:mc="http://schemas.openxmlformats.org/markup-compatibility/2006">
      <mc:Choice Requires="x14">
        <oleObject progId="MSDraw" shapeId="36874" r:id="rId25">
          <objectPr defaultSize="0" autoPict="0" r:id="rId20">
            <anchor moveWithCells="1" sizeWithCells="1">
              <from>
                <xdr:col>2</xdr:col>
                <xdr:colOff>1238250</xdr:colOff>
                <xdr:row>382</xdr:row>
                <xdr:rowOff>85725</xdr:rowOff>
              </from>
              <to>
                <xdr:col>2</xdr:col>
                <xdr:colOff>1733550</xdr:colOff>
                <xdr:row>383</xdr:row>
                <xdr:rowOff>285750</xdr:rowOff>
              </to>
            </anchor>
          </objectPr>
        </oleObject>
      </mc:Choice>
      <mc:Fallback>
        <oleObject progId="MSDraw" shapeId="36874" r:id="rId25"/>
      </mc:Fallback>
    </mc:AlternateContent>
    <mc:AlternateContent xmlns:mc="http://schemas.openxmlformats.org/markup-compatibility/2006">
      <mc:Choice Requires="x14">
        <oleObject progId="MSDraw" shapeId="36875" r:id="rId26">
          <objectPr defaultSize="0" autoPict="0" r:id="rId27">
            <anchor moveWithCells="1" sizeWithCells="1">
              <from>
                <xdr:col>2</xdr:col>
                <xdr:colOff>1295400</xdr:colOff>
                <xdr:row>364</xdr:row>
                <xdr:rowOff>9525</xdr:rowOff>
              </from>
              <to>
                <xdr:col>2</xdr:col>
                <xdr:colOff>1771650</xdr:colOff>
                <xdr:row>365</xdr:row>
                <xdr:rowOff>190500</xdr:rowOff>
              </to>
            </anchor>
          </objectPr>
        </oleObject>
      </mc:Choice>
      <mc:Fallback>
        <oleObject progId="MSDraw" shapeId="36875" r:id="rId26"/>
      </mc:Fallback>
    </mc:AlternateContent>
    <mc:AlternateContent xmlns:mc="http://schemas.openxmlformats.org/markup-compatibility/2006">
      <mc:Choice Requires="x14">
        <oleObject progId="MSDraw" shapeId="36876" r:id="rId28">
          <objectPr defaultSize="0" autoPict="0" r:id="rId29">
            <anchor moveWithCells="1" sizeWithCells="1">
              <from>
                <xdr:col>2</xdr:col>
                <xdr:colOff>1285875</xdr:colOff>
                <xdr:row>365</xdr:row>
                <xdr:rowOff>180975</xdr:rowOff>
              </from>
              <to>
                <xdr:col>2</xdr:col>
                <xdr:colOff>1781175</xdr:colOff>
                <xdr:row>366</xdr:row>
                <xdr:rowOff>390525</xdr:rowOff>
              </to>
            </anchor>
          </objectPr>
        </oleObject>
      </mc:Choice>
      <mc:Fallback>
        <oleObject progId="MSDraw" shapeId="36876" r:id="rId28"/>
      </mc:Fallback>
    </mc:AlternateContent>
    <mc:AlternateContent xmlns:mc="http://schemas.openxmlformats.org/markup-compatibility/2006">
      <mc:Choice Requires="x14">
        <oleObject progId="MSDraw" shapeId="36877" r:id="rId30">
          <objectPr defaultSize="0" autoPict="0" r:id="rId31">
            <anchor moveWithCells="1" sizeWithCells="1">
              <from>
                <xdr:col>2</xdr:col>
                <xdr:colOff>1247775</xdr:colOff>
                <xdr:row>368</xdr:row>
                <xdr:rowOff>85725</xdr:rowOff>
              </from>
              <to>
                <xdr:col>2</xdr:col>
                <xdr:colOff>1819275</xdr:colOff>
                <xdr:row>370</xdr:row>
                <xdr:rowOff>247650</xdr:rowOff>
              </to>
            </anchor>
          </objectPr>
        </oleObject>
      </mc:Choice>
      <mc:Fallback>
        <oleObject progId="MSDraw" shapeId="36877" r:id="rId30"/>
      </mc:Fallback>
    </mc:AlternateContent>
    <mc:AlternateContent xmlns:mc="http://schemas.openxmlformats.org/markup-compatibility/2006">
      <mc:Choice Requires="x14">
        <oleObject progId="MSDraw" shapeId="36878" r:id="rId32">
          <objectPr defaultSize="0" autoPict="0" r:id="rId33">
            <anchor moveWithCells="1" sizeWithCells="1">
              <from>
                <xdr:col>2</xdr:col>
                <xdr:colOff>1247775</xdr:colOff>
                <xdr:row>372</xdr:row>
                <xdr:rowOff>114300</xdr:rowOff>
              </from>
              <to>
                <xdr:col>2</xdr:col>
                <xdr:colOff>1819275</xdr:colOff>
                <xdr:row>374</xdr:row>
                <xdr:rowOff>38100</xdr:rowOff>
              </to>
            </anchor>
          </objectPr>
        </oleObject>
      </mc:Choice>
      <mc:Fallback>
        <oleObject progId="MSDraw" shapeId="36878" r:id="rId32"/>
      </mc:Fallback>
    </mc:AlternateContent>
    <mc:AlternateContent xmlns:mc="http://schemas.openxmlformats.org/markup-compatibility/2006">
      <mc:Choice Requires="x14">
        <oleObject progId="MSDraw" shapeId="36879" r:id="rId34">
          <objectPr defaultSize="0" autoPict="0" r:id="rId35">
            <anchor moveWithCells="1" sizeWithCells="1">
              <from>
                <xdr:col>2</xdr:col>
                <xdr:colOff>1266825</xdr:colOff>
                <xdr:row>389</xdr:row>
                <xdr:rowOff>104775</xdr:rowOff>
              </from>
              <to>
                <xdr:col>2</xdr:col>
                <xdr:colOff>1676400</xdr:colOff>
                <xdr:row>389</xdr:row>
                <xdr:rowOff>666750</xdr:rowOff>
              </to>
            </anchor>
          </objectPr>
        </oleObject>
      </mc:Choice>
      <mc:Fallback>
        <oleObject progId="MSDraw" shapeId="36879" r:id="rId34"/>
      </mc:Fallback>
    </mc:AlternateContent>
  </oleObjects>
  <extLst>
    <ext xmlns:x14="http://schemas.microsoft.com/office/spreadsheetml/2009/9/main" uri="{CCE6A557-97BC-4b89-ADB6-D9C93CAAB3DF}">
      <x14:dataValidations xmlns:xm="http://schemas.microsoft.com/office/excel/2006/main" count="8">
        <x14:dataValidation type="list" allowBlank="1" showInputMessage="1" showErrorMessage="1" xr:uid="{5AEABD1C-5DB5-4812-875E-7AC81D35CC7A}">
          <x14:formula1>
            <xm:f>Grunddaten!$K$3:$K$6</xm:f>
          </x14:formula1>
          <xm:sqref>C194</xm:sqref>
        </x14:dataValidation>
        <x14:dataValidation type="list" allowBlank="1" showInputMessage="1" showErrorMessage="1" xr:uid="{8054F5C5-4365-4646-99B0-C1A8B32493F1}">
          <x14:formula1>
            <xm:f>Grunddaten!$H$2:$H$5</xm:f>
          </x14:formula1>
          <xm:sqref>C173</xm:sqref>
        </x14:dataValidation>
        <x14:dataValidation type="list" allowBlank="1" showInputMessage="1" showErrorMessage="1" xr:uid="{1C7750A4-1F14-4CED-BAC6-DF806C194290}">
          <x14:formula1>
            <xm:f>Grunddaten!$G$2:$G$10</xm:f>
          </x14:formula1>
          <xm:sqref>C191</xm:sqref>
        </x14:dataValidation>
        <x14:dataValidation type="list" allowBlank="1" showInputMessage="1" showErrorMessage="1" xr:uid="{6DE2AE81-F6AC-4AE0-A10E-940AE0C5347E}">
          <x14:formula1>
            <xm:f>Grunddaten!$F$2:$F$4</xm:f>
          </x14:formula1>
          <xm:sqref>C151</xm:sqref>
        </x14:dataValidation>
        <x14:dataValidation type="list" allowBlank="1" showInputMessage="1" showErrorMessage="1" xr:uid="{31F8BAF1-E7B7-49D0-89DD-4C0DB84449F1}">
          <x14:formula1>
            <xm:f>Grunddaten!$B$2:$B$7</xm:f>
          </x14:formula1>
          <xm:sqref>C167</xm:sqref>
        </x14:dataValidation>
        <x14:dataValidation type="list" allowBlank="1" showInputMessage="1" showErrorMessage="1" xr:uid="{020F2721-68F2-4B5D-BE72-DC463154E1B5}">
          <x14:formula1>
            <xm:f>Grunddaten!$D$2:$D$6</xm:f>
          </x14:formula1>
          <xm:sqref>C181</xm:sqref>
        </x14:dataValidation>
        <x14:dataValidation type="list" allowBlank="1" showInputMessage="1" showErrorMessage="1" xr:uid="{BFDC53C6-39F7-414B-B780-41C1D4ACFC6A}">
          <x14:formula1>
            <xm:f>Grunddaten!$C$2:$C$7</xm:f>
          </x14:formula1>
          <xm:sqref>C165</xm:sqref>
        </x14:dataValidation>
        <x14:dataValidation type="list" allowBlank="1" showInputMessage="1" showErrorMessage="1" xr:uid="{A84BE21E-5F74-4515-A7B3-F27A7F536B08}">
          <x14:formula1>
            <xm:f>Grunddaten!$E$2:$E$4</xm:f>
          </x14:formula1>
          <xm:sqref>C183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32</vt:i4>
      </vt:variant>
    </vt:vector>
  </HeadingPairs>
  <TitlesOfParts>
    <vt:vector size="50" baseType="lpstr">
      <vt:lpstr>Zusammenzug</vt:lpstr>
      <vt:lpstr>LV01 LSA 0000-000</vt:lpstr>
      <vt:lpstr>LV02 LSA 0000-000</vt:lpstr>
      <vt:lpstr>LV03 LSA 0000-000</vt:lpstr>
      <vt:lpstr>LV04 LSA 0000-000</vt:lpstr>
      <vt:lpstr>LV05 LSA 0000-000</vt:lpstr>
      <vt:lpstr>LV06 LSA 0000-000</vt:lpstr>
      <vt:lpstr>LV07 LSA 0000-000</vt:lpstr>
      <vt:lpstr>LV08 LSA 0000-000</vt:lpstr>
      <vt:lpstr>LV09 LSA 0000-000</vt:lpstr>
      <vt:lpstr>LV10 LSA 0000-000</vt:lpstr>
      <vt:lpstr>LV11 LSA 0000-000</vt:lpstr>
      <vt:lpstr>LV12 LSA 0000-000</vt:lpstr>
      <vt:lpstr>LV13 LSA 0000-000</vt:lpstr>
      <vt:lpstr>LV14 LSA 0000-000</vt:lpstr>
      <vt:lpstr>LV15 LSA 0000-000</vt:lpstr>
      <vt:lpstr>Prozess</vt:lpstr>
      <vt:lpstr>Grunddaten</vt:lpstr>
      <vt:lpstr>'LV01 LSA 0000-000'!Druckbereich</vt:lpstr>
      <vt:lpstr>'LV02 LSA 0000-000'!Druckbereich</vt:lpstr>
      <vt:lpstr>'LV03 LSA 0000-000'!Druckbereich</vt:lpstr>
      <vt:lpstr>'LV04 LSA 0000-000'!Druckbereich</vt:lpstr>
      <vt:lpstr>'LV05 LSA 0000-000'!Druckbereich</vt:lpstr>
      <vt:lpstr>'LV06 LSA 0000-000'!Druckbereich</vt:lpstr>
      <vt:lpstr>'LV07 LSA 0000-000'!Druckbereich</vt:lpstr>
      <vt:lpstr>'LV08 LSA 0000-000'!Druckbereich</vt:lpstr>
      <vt:lpstr>'LV09 LSA 0000-000'!Druckbereich</vt:lpstr>
      <vt:lpstr>'LV10 LSA 0000-000'!Druckbereich</vt:lpstr>
      <vt:lpstr>'LV11 LSA 0000-000'!Druckbereich</vt:lpstr>
      <vt:lpstr>'LV12 LSA 0000-000'!Druckbereich</vt:lpstr>
      <vt:lpstr>'LV13 LSA 0000-000'!Druckbereich</vt:lpstr>
      <vt:lpstr>'LV14 LSA 0000-000'!Druckbereich</vt:lpstr>
      <vt:lpstr>'LV15 LSA 0000-000'!Druckbereich</vt:lpstr>
      <vt:lpstr>Prozess!Druckbereich</vt:lpstr>
      <vt:lpstr>Zusammenzug!Druckbereich</vt:lpstr>
      <vt:lpstr>'LV01 LSA 0000-000'!Drucktitel</vt:lpstr>
      <vt:lpstr>'LV02 LSA 0000-000'!Drucktitel</vt:lpstr>
      <vt:lpstr>'LV03 LSA 0000-000'!Drucktitel</vt:lpstr>
      <vt:lpstr>'LV04 LSA 0000-000'!Drucktitel</vt:lpstr>
      <vt:lpstr>'LV05 LSA 0000-000'!Drucktitel</vt:lpstr>
      <vt:lpstr>'LV06 LSA 0000-000'!Drucktitel</vt:lpstr>
      <vt:lpstr>'LV07 LSA 0000-000'!Drucktitel</vt:lpstr>
      <vt:lpstr>'LV08 LSA 0000-000'!Drucktitel</vt:lpstr>
      <vt:lpstr>'LV09 LSA 0000-000'!Drucktitel</vt:lpstr>
      <vt:lpstr>'LV10 LSA 0000-000'!Drucktitel</vt:lpstr>
      <vt:lpstr>'LV11 LSA 0000-000'!Drucktitel</vt:lpstr>
      <vt:lpstr>'LV12 LSA 0000-000'!Drucktitel</vt:lpstr>
      <vt:lpstr>'LV13 LSA 0000-000'!Drucktitel</vt:lpstr>
      <vt:lpstr>'LV14 LSA 0000-000'!Drucktitel</vt:lpstr>
      <vt:lpstr>'LV15 LSA 0000-000'!Drucktitel</vt:lpstr>
    </vt:vector>
  </TitlesOfParts>
  <Company>Tiefbauamt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Angebot LSA K126 Seftigen-/ Sandrainstrasse</dc:title>
  <dc:creator>Schmid Martin, TVS TAB</dc:creator>
  <cp:lastModifiedBy>Nantet Remi, BVD-TBA-DLZ</cp:lastModifiedBy>
  <cp:lastPrinted>2025-09-12T14:25:26Z</cp:lastPrinted>
  <dcterms:created xsi:type="dcterms:W3CDTF">2003-01-21T15:04:10Z</dcterms:created>
  <dcterms:modified xsi:type="dcterms:W3CDTF">2025-12-02T13:06:32Z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74fdd986-87d9-48c6-acda-407b1ab5fef0_Enabled">
    <vt:lpwstr>true</vt:lpwstr>
  </property>
  <property fmtid="{D5CDD505-2E9C-101B-9397-08002B2CF9AE}" pid="4" name="MSIP_Label_74fdd986-87d9-48c6-acda-407b1ab5fef0_SetDate">
    <vt:lpwstr>2024-10-28T14:06:35Z</vt:lpwstr>
  </property>
  <property fmtid="{D5CDD505-2E9C-101B-9397-08002B2CF9AE}" pid="5" name="MSIP_Label_74fdd986-87d9-48c6-acda-407b1ab5fef0_Method">
    <vt:lpwstr>Standard</vt:lpwstr>
  </property>
  <property fmtid="{D5CDD505-2E9C-101B-9397-08002B2CF9AE}" pid="6" name="MSIP_Label_74fdd986-87d9-48c6-acda-407b1ab5fef0_Name">
    <vt:lpwstr>NICHT KLASSIFIZIERT</vt:lpwstr>
  </property>
  <property fmtid="{D5CDD505-2E9C-101B-9397-08002B2CF9AE}" pid="7" name="MSIP_Label_74fdd986-87d9-48c6-acda-407b1ab5fef0_SiteId">
    <vt:lpwstr>cb96f99a-a111-42d7-9f65-e111197ba4bb</vt:lpwstr>
  </property>
  <property fmtid="{D5CDD505-2E9C-101B-9397-08002B2CF9AE}" pid="8" name="MSIP_Label_74fdd986-87d9-48c6-acda-407b1ab5fef0_ActionId">
    <vt:lpwstr>555d0556-f610-45f9-9f89-acb7aa6503c4</vt:lpwstr>
  </property>
  <property fmtid="{D5CDD505-2E9C-101B-9397-08002B2CF9AE}" pid="9" name="MSIP_Label_74fdd986-87d9-48c6-acda-407b1ab5fef0_ContentBits">
    <vt:lpwstr>0</vt:lpwstr>
  </property>
</Properties>
</file>