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bve.be.ch\root\TBA_DATA\GEVERDATA\2020.BVD.3419\Erstellung und Überarbeitung Vorgabedokumente IST\AH_Arbeitshilfen_in_Arbeit\"/>
    </mc:Choice>
  </mc:AlternateContent>
  <bookViews>
    <workbookView xWindow="-15" yWindow="-15" windowWidth="14400" windowHeight="14280"/>
  </bookViews>
  <sheets>
    <sheet name="Liste de contrôle" sheetId="3" r:id="rId1"/>
  </sheets>
  <externalReferences>
    <externalReference r:id="rId2"/>
  </externalReferences>
  <definedNames>
    <definedName name="Briefkopf">[1]tabEigenschaften!$C$7:$D$9</definedName>
    <definedName name="_xlnm.Print_Area" localSheetId="0">'Liste de contrôle'!$A$1:$G$98</definedName>
    <definedName name="_xlnm.Print_Titles" localSheetId="0">'Liste de contrôle'!$36:$37</definedName>
    <definedName name="Feld1" localSheetId="0">'Liste de contrôle'!$D$9</definedName>
    <definedName name="Feld1">#REF!</definedName>
    <definedName name="Feld2" localSheetId="0">'Liste de contrôle'!$E$9</definedName>
    <definedName name="Feld2">#REF!</definedName>
    <definedName name="Kategorie" localSheetId="0">'Liste de contrôle'!$D$9:$F$9</definedName>
    <definedName name="Kategorie">#REF!</definedName>
  </definedNames>
  <calcPr calcId="162913"/>
</workbook>
</file>

<file path=xl/calcChain.xml><?xml version="1.0" encoding="utf-8"?>
<calcChain xmlns="http://schemas.openxmlformats.org/spreadsheetml/2006/main">
  <c r="E33" i="3" l="1"/>
  <c r="F33" i="3" l="1"/>
  <c r="E57" i="3" l="1"/>
  <c r="D22" i="3"/>
  <c r="I44" i="3"/>
  <c r="H44" i="3"/>
  <c r="I42" i="3"/>
  <c r="H42" i="3"/>
  <c r="H41" i="3"/>
  <c r="I41" i="3"/>
  <c r="H14" i="3"/>
  <c r="H20" i="3"/>
  <c r="B84" i="3" s="1"/>
  <c r="G67" i="3"/>
  <c r="G65" i="3"/>
  <c r="E58" i="3"/>
  <c r="E56" i="3"/>
  <c r="E53" i="3"/>
  <c r="H83" i="3"/>
  <c r="H80" i="3"/>
  <c r="E55" i="3"/>
  <c r="E54" i="3"/>
  <c r="I43" i="3"/>
  <c r="H43" i="3"/>
  <c r="H21" i="3"/>
  <c r="D84" i="3" s="1"/>
  <c r="F56" i="3"/>
  <c r="F53" i="3"/>
  <c r="F58" i="3"/>
  <c r="G85" i="3" l="1"/>
  <c r="H15" i="3"/>
  <c r="C84" i="3"/>
  <c r="E84" i="3" l="1"/>
  <c r="D85" i="3" s="1"/>
</calcChain>
</file>

<file path=xl/sharedStrings.xml><?xml version="1.0" encoding="utf-8"?>
<sst xmlns="http://schemas.openxmlformats.org/spreadsheetml/2006/main" count="93" uniqueCount="82">
  <si>
    <t>km/h</t>
  </si>
  <si>
    <t xml:space="preserve">      ≥</t>
  </si>
  <si>
    <t>Verknüpfungszellen</t>
  </si>
  <si>
    <t xml:space="preserve"> </t>
  </si>
  <si>
    <t>Arrondissement</t>
  </si>
  <si>
    <t>Passage n° :</t>
  </si>
  <si>
    <r>
      <t>Rempli par :</t>
    </r>
    <r>
      <rPr>
        <sz val="8"/>
        <rFont val="Arial"/>
        <family val="2"/>
      </rPr>
      <t xml:space="preserve"> </t>
    </r>
  </si>
  <si>
    <r>
      <t>Date :</t>
    </r>
    <r>
      <rPr>
        <sz val="8"/>
        <rFont val="Arial"/>
        <family val="2"/>
      </rPr>
      <t xml:space="preserve"> </t>
    </r>
  </si>
  <si>
    <r>
      <t>Commune :</t>
    </r>
    <r>
      <rPr>
        <sz val="8"/>
        <rFont val="Arial"/>
        <family val="2"/>
      </rPr>
      <t xml:space="preserve"> </t>
    </r>
  </si>
  <si>
    <r>
      <t>Localité :</t>
    </r>
    <r>
      <rPr>
        <sz val="8"/>
        <rFont val="Arial"/>
        <family val="2"/>
      </rPr>
      <t xml:space="preserve"> </t>
    </r>
  </si>
  <si>
    <t>Direction 1 :</t>
  </si>
  <si>
    <t>Direction 2 :</t>
  </si>
  <si>
    <t>Situation</t>
  </si>
  <si>
    <t>Autres remarques :</t>
  </si>
  <si>
    <t>Avant, dans ou après un virage serré :</t>
  </si>
  <si>
    <t>V85% :</t>
  </si>
  <si>
    <t>Vmax autorisée :</t>
  </si>
  <si>
    <t>Véhicules</t>
  </si>
  <si>
    <t>Situation générale</t>
  </si>
  <si>
    <t>Remarques</t>
  </si>
  <si>
    <t>Ilot central nécessaire :</t>
  </si>
  <si>
    <t>Déroulement du trafic</t>
  </si>
  <si>
    <t>Côté de la route</t>
  </si>
  <si>
    <t>Publicité, etc. :</t>
  </si>
  <si>
    <t>Eblouissement :</t>
  </si>
  <si>
    <t xml:space="preserve">Autre : </t>
  </si>
  <si>
    <t>Largeur</t>
  </si>
  <si>
    <t>à gauche</t>
  </si>
  <si>
    <t>à droite</t>
  </si>
  <si>
    <t>Profondeur :</t>
  </si>
  <si>
    <t>Largeur :</t>
  </si>
  <si>
    <t>Eclairage :</t>
  </si>
  <si>
    <t>Arrêt TP à proximité :</t>
  </si>
  <si>
    <t>Distance suffisante :</t>
  </si>
  <si>
    <t>Véhicules :</t>
  </si>
  <si>
    <t>Emplacement :</t>
  </si>
  <si>
    <t>Proportionnalité par rapport au nombre de piétons donné</t>
  </si>
  <si>
    <t xml:space="preserve">Situation par rapport à la voie de direction </t>
  </si>
  <si>
    <t>Barrières nécessaires :</t>
  </si>
  <si>
    <t>TJM :</t>
  </si>
  <si>
    <t xml:space="preserve">Critères relatifs à l’emplacement </t>
  </si>
  <si>
    <t>Critères relatifs à l’exécution</t>
  </si>
  <si>
    <t>Groupes d’utilisateurs</t>
  </si>
  <si>
    <t xml:space="preserve">Zone d’approche délimitée par une construction </t>
  </si>
  <si>
    <t>Distance jusqu’au prochain passage :</t>
  </si>
  <si>
    <t>Détection du signal 4.11 suffisante</t>
  </si>
  <si>
    <t>Rue, numéro :</t>
  </si>
  <si>
    <t>Largeur de la chaussée (en mètres) :</t>
  </si>
  <si>
    <t>Distance jusqu’au prochain passage avec feux &gt; 125 m :</t>
  </si>
  <si>
    <t>Nombre de voies unidirectionnelles :</t>
  </si>
  <si>
    <t xml:space="preserve">Arrêt de bus en encoche : </t>
  </si>
  <si>
    <t>Distances de visibilité :</t>
  </si>
  <si>
    <t>Arrêt sur la chaussée :</t>
  </si>
  <si>
    <t>Détournement de l'attention par d’autres signalisations / publicités évitée :</t>
  </si>
  <si>
    <t>Importance par rapport au réseau de chemins pour piétons :</t>
  </si>
  <si>
    <t>Dépassement des véhicules de TP possible dans le secteur du passage pour piétons :</t>
  </si>
  <si>
    <t>Détection des enfants :</t>
  </si>
  <si>
    <t>Obstacle à la détection des piétons :</t>
  </si>
  <si>
    <t>Détournement de l'attention des automobilistes :</t>
  </si>
  <si>
    <r>
      <t xml:space="preserve">Recommandation automatique 
</t>
    </r>
    <r>
      <rPr>
        <sz val="8"/>
        <rFont val="Arial"/>
        <family val="2"/>
      </rPr>
      <t>(en cas de remplissage par voie électronique)</t>
    </r>
  </si>
  <si>
    <r>
      <t>Catégorie de route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:</t>
    </r>
  </si>
  <si>
    <t>Situation :</t>
  </si>
  <si>
    <t>Ilot central planifié / existant :</t>
  </si>
  <si>
    <t>Bordure espace d’attente adaptée aux handicapé-e-s :</t>
  </si>
  <si>
    <t xml:space="preserve">Bordure îlot central (si existante) adaptée aux handicapé-e-s : </t>
  </si>
  <si>
    <t>Arbres/plantes :</t>
  </si>
  <si>
    <t xml:space="preserve">Liste de contrôle pour l’évaluation de l’emplacement d’un passage piétons </t>
  </si>
  <si>
    <r>
      <t>Distance point de traversée -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ligne souhaitée :</t>
    </r>
  </si>
  <si>
    <t xml:space="preserve">IST - Système d’information OPC
</t>
  </si>
  <si>
    <t xml:space="preserve">Direction des travaux publics et des transports
Office des ponts et chaussées
</t>
  </si>
  <si>
    <t>Total</t>
  </si>
  <si>
    <t>Examen selon SN 40 241, point 16</t>
  </si>
  <si>
    <t>Nombre de personnes/jour</t>
  </si>
  <si>
    <t>Nombre d'écoliers :</t>
  </si>
  <si>
    <t>Nombre de personnes âgées :</t>
  </si>
  <si>
    <t>Nombre d’autres utilisateurs :</t>
  </si>
  <si>
    <t>Nombre d’handicapé-e-s :</t>
  </si>
  <si>
    <t>Nombre de personnes dans les 5 heures les plus fréquentées.</t>
  </si>
  <si>
    <t>Arrivée de piétons par surprise possible</t>
  </si>
  <si>
    <t>Espace d’attente accessible en véhicule</t>
  </si>
  <si>
    <t xml:space="preserve">Feu tricolore permanent en service/planifié ?          </t>
  </si>
  <si>
    <t>V déterminante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</si>
</sst>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4" x14ac:knownFonts="1">
    <font>
      <sz val="10"/>
      <name val="Arial"/>
    </font>
    <font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Webdings"/>
      <family val="1"/>
      <charset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b/>
      <sz val="7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FF"/>
      <name val="Arial"/>
      <family val="2"/>
    </font>
    <font>
      <b/>
      <sz val="22"/>
      <color rgb="FFFF0000"/>
      <name val="Arial"/>
      <family val="2"/>
    </font>
    <font>
      <sz val="10"/>
      <color rgb="FFFF0000"/>
      <name val="Arial"/>
      <family val="2"/>
    </font>
    <font>
      <b/>
      <i/>
      <sz val="8.5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/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3" fillId="0" borderId="1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horizontal="right" vertical="center" wrapText="1"/>
    </xf>
    <xf numFmtId="0" fontId="13" fillId="0" borderId="7" xfId="0" applyFont="1" applyBorder="1" applyAlignment="1" applyProtection="1">
      <alignment horizontal="right" vertical="center" wrapText="1"/>
    </xf>
    <xf numFmtId="0" fontId="14" fillId="0" borderId="4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Protection="1"/>
    <xf numFmtId="0" fontId="0" fillId="0" borderId="0" xfId="0" applyFill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7" fillId="0" borderId="10" xfId="0" applyFont="1" applyBorder="1" applyAlignment="1" applyProtection="1">
      <alignment horizontal="right" vertical="center" wrapText="1"/>
    </xf>
    <xf numFmtId="0" fontId="17" fillId="0" borderId="7" xfId="0" applyFont="1" applyBorder="1" applyAlignment="1" applyProtection="1">
      <alignment horizontal="right" vertical="center" wrapText="1"/>
    </xf>
    <xf numFmtId="0" fontId="17" fillId="0" borderId="9" xfId="0" applyFont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vertical="center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 indent="2"/>
      <protection locked="0"/>
    </xf>
    <xf numFmtId="2" fontId="3" fillId="0" borderId="10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17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9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18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7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8" xfId="0" applyNumberFormat="1" applyFont="1" applyFill="1" applyBorder="1" applyAlignment="1" applyProtection="1">
      <alignment horizontal="right" vertical="center" wrapText="1" indent="3"/>
      <protection locked="0"/>
    </xf>
    <xf numFmtId="2" fontId="2" fillId="0" borderId="10" xfId="0" applyNumberFormat="1" applyFont="1" applyFill="1" applyBorder="1" applyAlignment="1" applyProtection="1">
      <alignment horizontal="right" vertical="center" wrapText="1" indent="3"/>
      <protection locked="0"/>
    </xf>
    <xf numFmtId="2" fontId="2" fillId="0" borderId="17" xfId="0" applyNumberFormat="1" applyFont="1" applyFill="1" applyBorder="1" applyAlignment="1" applyProtection="1">
      <alignment horizontal="right" vertical="center" wrapText="1" indent="3"/>
      <protection locked="0"/>
    </xf>
    <xf numFmtId="2" fontId="2" fillId="0" borderId="7" xfId="0" applyNumberFormat="1" applyFont="1" applyFill="1" applyBorder="1" applyAlignment="1" applyProtection="1">
      <alignment horizontal="right" vertical="center" wrapText="1" indent="3"/>
      <protection locked="0"/>
    </xf>
    <xf numFmtId="2" fontId="2" fillId="0" borderId="8" xfId="0" applyNumberFormat="1" applyFont="1" applyFill="1" applyBorder="1" applyAlignment="1" applyProtection="1">
      <alignment horizontal="right" vertical="center" wrapText="1" indent="3"/>
      <protection locked="0"/>
    </xf>
    <xf numFmtId="0" fontId="7" fillId="0" borderId="2" xfId="0" applyFont="1" applyBorder="1" applyAlignment="1" applyProtection="1">
      <alignment horizontal="left" vertical="center"/>
    </xf>
    <xf numFmtId="0" fontId="16" fillId="0" borderId="4" xfId="0" applyFont="1" applyBorder="1" applyProtection="1"/>
    <xf numFmtId="0" fontId="16" fillId="0" borderId="4" xfId="0" applyNumberFormat="1" applyFont="1" applyBorder="1" applyProtection="1"/>
    <xf numFmtId="0" fontId="15" fillId="0" borderId="4" xfId="0" applyFont="1" applyBorder="1" applyProtection="1"/>
    <xf numFmtId="0" fontId="2" fillId="0" borderId="0" xfId="0" applyFont="1" applyBorder="1" applyAlignment="1" applyProtection="1">
      <alignment vertical="center" wrapText="1"/>
    </xf>
    <xf numFmtId="49" fontId="6" fillId="0" borderId="0" xfId="0" applyNumberFormat="1" applyFont="1" applyProtection="1"/>
    <xf numFmtId="0" fontId="2" fillId="0" borderId="3" xfId="0" applyFont="1" applyFill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 wrapText="1"/>
    </xf>
    <xf numFmtId="49" fontId="0" fillId="0" borderId="0" xfId="0" applyNumberFormat="1" applyProtection="1"/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vertical="center"/>
      <protection locked="0"/>
    </xf>
    <xf numFmtId="0" fontId="17" fillId="0" borderId="0" xfId="0" applyNumberFormat="1" applyFont="1" applyBorder="1" applyAlignment="1" applyProtection="1">
      <alignment vertical="center" wrapText="1"/>
      <protection locked="0"/>
    </xf>
    <xf numFmtId="0" fontId="14" fillId="0" borderId="0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vertic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/>
    <xf numFmtId="49" fontId="20" fillId="0" borderId="0" xfId="0" applyNumberFormat="1" applyFont="1" applyProtection="1"/>
    <xf numFmtId="49" fontId="21" fillId="0" borderId="0" xfId="0" applyNumberFormat="1" applyFont="1" applyAlignment="1" applyProtection="1">
      <alignment horizontal="center" vertical="center"/>
    </xf>
    <xf numFmtId="49" fontId="16" fillId="0" borderId="0" xfId="0" applyNumberFormat="1" applyFont="1" applyProtection="1"/>
    <xf numFmtId="49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 wrapText="1" indent="1"/>
    </xf>
    <xf numFmtId="0" fontId="6" fillId="0" borderId="13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left" vertical="center" wrapText="1" indent="2"/>
    </xf>
    <xf numFmtId="0" fontId="2" fillId="0" borderId="0" xfId="0" applyFont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2" fillId="0" borderId="4" xfId="0" applyFont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right" vertical="center" wrapText="1" indent="2"/>
    </xf>
    <xf numFmtId="0" fontId="3" fillId="0" borderId="13" xfId="0" applyFont="1" applyFill="1" applyBorder="1" applyAlignment="1" applyProtection="1">
      <alignment horizontal="right" vertical="center" wrapText="1" indent="2"/>
    </xf>
    <xf numFmtId="0" fontId="3" fillId="0" borderId="11" xfId="0" applyFont="1" applyBorder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1" fontId="2" fillId="0" borderId="14" xfId="0" applyNumberFormat="1" applyFont="1" applyFill="1" applyBorder="1" applyAlignment="1" applyProtection="1">
      <alignment horizontal="right" vertical="center" wrapText="1" indent="2"/>
      <protection locked="0"/>
    </xf>
    <xf numFmtId="1" fontId="2" fillId="0" borderId="15" xfId="0" applyNumberFormat="1" applyFont="1" applyFill="1" applyBorder="1" applyAlignment="1" applyProtection="1">
      <alignment horizontal="right" vertical="center" wrapText="1" indent="2"/>
      <protection locked="0"/>
    </xf>
    <xf numFmtId="1" fontId="2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1" fontId="2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0" fontId="18" fillId="0" borderId="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 indent="1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Fill="1" applyBorder="1" applyAlignment="1" applyProtection="1">
      <alignment horizontal="left" vertical="center"/>
      <protection locked="0"/>
    </xf>
    <xf numFmtId="164" fontId="3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 indent="1"/>
    </xf>
    <xf numFmtId="0" fontId="3" fillId="0" borderId="21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68">
    <dxf>
      <fill>
        <patternFill>
          <bgColor rgb="FFFF0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strike val="0"/>
        <color rgb="FFFF0000"/>
      </font>
      <fill>
        <patternFill patternType="none">
          <fgColor indexed="64"/>
          <bgColor indexed="6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7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19050</xdr:rowOff>
        </xdr:from>
        <xdr:to>
          <xdr:col>3</xdr:col>
          <xdr:colOff>952500</xdr:colOff>
          <xdr:row>8</xdr:row>
          <xdr:rowOff>200025</xdr:rowOff>
        </xdr:to>
        <xdr:sp macro="" textlink="">
          <xdr:nvSpPr>
            <xdr:cNvPr id="3073" name="OptionButton1" descr="Hauptstrasse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5</xdr:col>
          <xdr:colOff>171450</xdr:colOff>
          <xdr:row>8</xdr:row>
          <xdr:rowOff>190500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3</xdr:col>
          <xdr:colOff>885825</xdr:colOff>
          <xdr:row>9</xdr:row>
          <xdr:rowOff>200025</xdr:rowOff>
        </xdr:to>
        <xdr:sp macro="" textlink="">
          <xdr:nvSpPr>
            <xdr:cNvPr id="3075" name="Option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4</xdr:col>
          <xdr:colOff>952500</xdr:colOff>
          <xdr:row>9</xdr:row>
          <xdr:rowOff>200025</xdr:rowOff>
        </xdr:to>
        <xdr:sp macro="" textlink="">
          <xdr:nvSpPr>
            <xdr:cNvPr id="3076" name="OptionButton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19050</xdr:rowOff>
        </xdr:from>
        <xdr:to>
          <xdr:col>6</xdr:col>
          <xdr:colOff>495300</xdr:colOff>
          <xdr:row>10</xdr:row>
          <xdr:rowOff>0</xdr:rowOff>
        </xdr:to>
        <xdr:sp macro="" textlink="">
          <xdr:nvSpPr>
            <xdr:cNvPr id="3077" name="OptionButton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837412</xdr:colOff>
      <xdr:row>19</xdr:row>
      <xdr:rowOff>35800</xdr:rowOff>
    </xdr:from>
    <xdr:to>
      <xdr:col>3</xdr:col>
      <xdr:colOff>1002950</xdr:colOff>
      <xdr:row>19</xdr:row>
      <xdr:rowOff>177363</xdr:rowOff>
    </xdr:to>
    <xdr:sp macro="" textlink="">
      <xdr:nvSpPr>
        <xdr:cNvPr id="22" name="Textfeld 21"/>
        <xdr:cNvSpPr txBox="1"/>
      </xdr:nvSpPr>
      <xdr:spPr>
        <a:xfrm>
          <a:off x="2910052" y="3369550"/>
          <a:ext cx="157655" cy="141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3</xdr:col>
      <xdr:colOff>837412</xdr:colOff>
      <xdr:row>20</xdr:row>
      <xdr:rowOff>35801</xdr:rowOff>
    </xdr:from>
    <xdr:to>
      <xdr:col>3</xdr:col>
      <xdr:colOff>1002950</xdr:colOff>
      <xdr:row>20</xdr:row>
      <xdr:rowOff>177364</xdr:rowOff>
    </xdr:to>
    <xdr:sp macro="" textlink="">
      <xdr:nvSpPr>
        <xdr:cNvPr id="23" name="Textfeld 22"/>
        <xdr:cNvSpPr txBox="1"/>
      </xdr:nvSpPr>
      <xdr:spPr>
        <a:xfrm>
          <a:off x="2910052" y="3579101"/>
          <a:ext cx="157655" cy="141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5</xdr:col>
          <xdr:colOff>923925</xdr:colOff>
          <xdr:row>19</xdr:row>
          <xdr:rowOff>200025</xdr:rowOff>
        </xdr:to>
        <xdr:sp macro="" textlink="">
          <xdr:nvSpPr>
            <xdr:cNvPr id="3079" name="OptionButton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9525</xdr:rowOff>
        </xdr:from>
        <xdr:to>
          <xdr:col>5</xdr:col>
          <xdr:colOff>876300</xdr:colOff>
          <xdr:row>20</xdr:row>
          <xdr:rowOff>180975</xdr:rowOff>
        </xdr:to>
        <xdr:sp macro="" textlink="">
          <xdr:nvSpPr>
            <xdr:cNvPr id="3080" name="OptionButton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3</xdr:col>
          <xdr:colOff>790575</xdr:colOff>
          <xdr:row>22</xdr:row>
          <xdr:rowOff>200025</xdr:rowOff>
        </xdr:to>
        <xdr:sp macro="" textlink="">
          <xdr:nvSpPr>
            <xdr:cNvPr id="3083" name="OptionButton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19050</xdr:rowOff>
        </xdr:from>
        <xdr:to>
          <xdr:col>4</xdr:col>
          <xdr:colOff>704850</xdr:colOff>
          <xdr:row>22</xdr:row>
          <xdr:rowOff>180975</xdr:rowOff>
        </xdr:to>
        <xdr:sp macro="" textlink="">
          <xdr:nvSpPr>
            <xdr:cNvPr id="3085" name="OptionButton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4</xdr:col>
          <xdr:colOff>752475</xdr:colOff>
          <xdr:row>23</xdr:row>
          <xdr:rowOff>180975</xdr:rowOff>
        </xdr:to>
        <xdr:sp macro="" textlink="">
          <xdr:nvSpPr>
            <xdr:cNvPr id="3087" name="OptionButton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19050</xdr:rowOff>
        </xdr:from>
        <xdr:to>
          <xdr:col>3</xdr:col>
          <xdr:colOff>866775</xdr:colOff>
          <xdr:row>23</xdr:row>
          <xdr:rowOff>200025</xdr:rowOff>
        </xdr:to>
        <xdr:sp macro="" textlink="">
          <xdr:nvSpPr>
            <xdr:cNvPr id="3088" name="OptionButton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9525</xdr:rowOff>
        </xdr:from>
        <xdr:to>
          <xdr:col>4</xdr:col>
          <xdr:colOff>876300</xdr:colOff>
          <xdr:row>26</xdr:row>
          <xdr:rowOff>180975</xdr:rowOff>
        </xdr:to>
        <xdr:sp macro="" textlink="">
          <xdr:nvSpPr>
            <xdr:cNvPr id="3089" name="OptionButton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9525</xdr:rowOff>
        </xdr:from>
        <xdr:to>
          <xdr:col>5</xdr:col>
          <xdr:colOff>838200</xdr:colOff>
          <xdr:row>26</xdr:row>
          <xdr:rowOff>180975</xdr:rowOff>
        </xdr:to>
        <xdr:sp macro="" textlink="">
          <xdr:nvSpPr>
            <xdr:cNvPr id="3090" name="OptionButton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19050</xdr:rowOff>
        </xdr:from>
        <xdr:to>
          <xdr:col>4</xdr:col>
          <xdr:colOff>847725</xdr:colOff>
          <xdr:row>33</xdr:row>
          <xdr:rowOff>180975</xdr:rowOff>
        </xdr:to>
        <xdr:sp macro="" textlink="">
          <xdr:nvSpPr>
            <xdr:cNvPr id="3091" name="OptionButton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9525</xdr:rowOff>
        </xdr:from>
        <xdr:to>
          <xdr:col>5</xdr:col>
          <xdr:colOff>962025</xdr:colOff>
          <xdr:row>33</xdr:row>
          <xdr:rowOff>180975</xdr:rowOff>
        </xdr:to>
        <xdr:sp macro="" textlink="">
          <xdr:nvSpPr>
            <xdr:cNvPr id="3092" name="OptionButton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744281</xdr:colOff>
      <xdr:row>43</xdr:row>
      <xdr:rowOff>43632</xdr:rowOff>
    </xdr:from>
    <xdr:to>
      <xdr:col>4</xdr:col>
      <xdr:colOff>882174</xdr:colOff>
      <xdr:row>43</xdr:row>
      <xdr:rowOff>182563</xdr:rowOff>
    </xdr:to>
    <xdr:sp macro="" textlink="">
      <xdr:nvSpPr>
        <xdr:cNvPr id="38" name="Textfeld 37"/>
        <xdr:cNvSpPr txBox="1"/>
      </xdr:nvSpPr>
      <xdr:spPr>
        <a:xfrm>
          <a:off x="3809426" y="8873307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9525</xdr:rowOff>
        </xdr:from>
        <xdr:to>
          <xdr:col>4</xdr:col>
          <xdr:colOff>857250</xdr:colOff>
          <xdr:row>44</xdr:row>
          <xdr:rowOff>200025</xdr:rowOff>
        </xdr:to>
        <xdr:sp macro="" textlink="">
          <xdr:nvSpPr>
            <xdr:cNvPr id="3093" name="OptionButton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19050</xdr:rowOff>
        </xdr:from>
        <xdr:to>
          <xdr:col>5</xdr:col>
          <xdr:colOff>933450</xdr:colOff>
          <xdr:row>45</xdr:row>
          <xdr:rowOff>200025</xdr:rowOff>
        </xdr:to>
        <xdr:sp macro="" textlink="">
          <xdr:nvSpPr>
            <xdr:cNvPr id="3094" name="OptionButton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19050</xdr:rowOff>
        </xdr:from>
        <xdr:to>
          <xdr:col>4</xdr:col>
          <xdr:colOff>933450</xdr:colOff>
          <xdr:row>45</xdr:row>
          <xdr:rowOff>200025</xdr:rowOff>
        </xdr:to>
        <xdr:sp macro="" textlink="">
          <xdr:nvSpPr>
            <xdr:cNvPr id="3095" name="OptionButton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827576</xdr:colOff>
      <xdr:row>43</xdr:row>
      <xdr:rowOff>43633</xdr:rowOff>
    </xdr:from>
    <xdr:to>
      <xdr:col>5</xdr:col>
      <xdr:colOff>978040</xdr:colOff>
      <xdr:row>43</xdr:row>
      <xdr:rowOff>159450</xdr:rowOff>
    </xdr:to>
    <xdr:sp macro="" textlink="">
      <xdr:nvSpPr>
        <xdr:cNvPr id="42" name="Textfeld 41"/>
        <xdr:cNvSpPr txBox="1"/>
      </xdr:nvSpPr>
      <xdr:spPr>
        <a:xfrm>
          <a:off x="4803311" y="8873308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9525</xdr:rowOff>
        </xdr:from>
        <xdr:to>
          <xdr:col>5</xdr:col>
          <xdr:colOff>847725</xdr:colOff>
          <xdr:row>44</xdr:row>
          <xdr:rowOff>180975</xdr:rowOff>
        </xdr:to>
        <xdr:sp macro="" textlink="">
          <xdr:nvSpPr>
            <xdr:cNvPr id="3096" name="OptionButton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9525</xdr:rowOff>
        </xdr:from>
        <xdr:to>
          <xdr:col>4</xdr:col>
          <xdr:colOff>828675</xdr:colOff>
          <xdr:row>46</xdr:row>
          <xdr:rowOff>200025</xdr:rowOff>
        </xdr:to>
        <xdr:sp macro="" textlink="">
          <xdr:nvSpPr>
            <xdr:cNvPr id="3097" name="OptionButton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9525</xdr:rowOff>
        </xdr:from>
        <xdr:to>
          <xdr:col>4</xdr:col>
          <xdr:colOff>819150</xdr:colOff>
          <xdr:row>48</xdr:row>
          <xdr:rowOff>200025</xdr:rowOff>
        </xdr:to>
        <xdr:sp macro="" textlink="">
          <xdr:nvSpPr>
            <xdr:cNvPr id="3098" name="OptionButton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19050</xdr:rowOff>
        </xdr:from>
        <xdr:to>
          <xdr:col>4</xdr:col>
          <xdr:colOff>619125</xdr:colOff>
          <xdr:row>47</xdr:row>
          <xdr:rowOff>200025</xdr:rowOff>
        </xdr:to>
        <xdr:sp macro="" textlink="">
          <xdr:nvSpPr>
            <xdr:cNvPr id="3099" name="OptionButton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9525</xdr:rowOff>
        </xdr:from>
        <xdr:to>
          <xdr:col>4</xdr:col>
          <xdr:colOff>857250</xdr:colOff>
          <xdr:row>49</xdr:row>
          <xdr:rowOff>190500</xdr:rowOff>
        </xdr:to>
        <xdr:sp macro="" textlink="">
          <xdr:nvSpPr>
            <xdr:cNvPr id="3100" name="OptionButton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19050</xdr:rowOff>
        </xdr:from>
        <xdr:to>
          <xdr:col>4</xdr:col>
          <xdr:colOff>866775</xdr:colOff>
          <xdr:row>51</xdr:row>
          <xdr:rowOff>180975</xdr:rowOff>
        </xdr:to>
        <xdr:sp macro="" textlink="">
          <xdr:nvSpPr>
            <xdr:cNvPr id="3101" name="OptionButton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857250</xdr:colOff>
          <xdr:row>50</xdr:row>
          <xdr:rowOff>180975</xdr:rowOff>
        </xdr:to>
        <xdr:sp macro="" textlink="">
          <xdr:nvSpPr>
            <xdr:cNvPr id="3102" name="OptionButton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9525</xdr:rowOff>
        </xdr:from>
        <xdr:to>
          <xdr:col>5</xdr:col>
          <xdr:colOff>828675</xdr:colOff>
          <xdr:row>46</xdr:row>
          <xdr:rowOff>200025</xdr:rowOff>
        </xdr:to>
        <xdr:sp macro="" textlink="">
          <xdr:nvSpPr>
            <xdr:cNvPr id="3103" name="OptionButton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9525</xdr:rowOff>
        </xdr:from>
        <xdr:to>
          <xdr:col>5</xdr:col>
          <xdr:colOff>819150</xdr:colOff>
          <xdr:row>48</xdr:row>
          <xdr:rowOff>200025</xdr:rowOff>
        </xdr:to>
        <xdr:sp macro="" textlink="">
          <xdr:nvSpPr>
            <xdr:cNvPr id="3104" name="OptionButton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9525</xdr:rowOff>
        </xdr:from>
        <xdr:to>
          <xdr:col>5</xdr:col>
          <xdr:colOff>866775</xdr:colOff>
          <xdr:row>47</xdr:row>
          <xdr:rowOff>200025</xdr:rowOff>
        </xdr:to>
        <xdr:sp macro="" textlink="">
          <xdr:nvSpPr>
            <xdr:cNvPr id="3105" name="OptionButton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9525</xdr:rowOff>
        </xdr:from>
        <xdr:to>
          <xdr:col>5</xdr:col>
          <xdr:colOff>857250</xdr:colOff>
          <xdr:row>49</xdr:row>
          <xdr:rowOff>190500</xdr:rowOff>
        </xdr:to>
        <xdr:sp macro="" textlink="">
          <xdr:nvSpPr>
            <xdr:cNvPr id="3106" name="OptionButton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51</xdr:row>
          <xdr:rowOff>19050</xdr:rowOff>
        </xdr:from>
        <xdr:to>
          <xdr:col>5</xdr:col>
          <xdr:colOff>866775</xdr:colOff>
          <xdr:row>51</xdr:row>
          <xdr:rowOff>180975</xdr:rowOff>
        </xdr:to>
        <xdr:sp macro="" textlink="">
          <xdr:nvSpPr>
            <xdr:cNvPr id="3107" name="OptionButton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19050</xdr:rowOff>
        </xdr:from>
        <xdr:to>
          <xdr:col>5</xdr:col>
          <xdr:colOff>866775</xdr:colOff>
          <xdr:row>50</xdr:row>
          <xdr:rowOff>180975</xdr:rowOff>
        </xdr:to>
        <xdr:sp macro="" textlink="">
          <xdr:nvSpPr>
            <xdr:cNvPr id="3108" name="OptionButton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19050</xdr:rowOff>
        </xdr:from>
        <xdr:to>
          <xdr:col>4</xdr:col>
          <xdr:colOff>790575</xdr:colOff>
          <xdr:row>52</xdr:row>
          <xdr:rowOff>180975</xdr:rowOff>
        </xdr:to>
        <xdr:sp macro="" textlink="">
          <xdr:nvSpPr>
            <xdr:cNvPr id="3109" name="OptionButton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19050</xdr:rowOff>
        </xdr:from>
        <xdr:to>
          <xdr:col>4</xdr:col>
          <xdr:colOff>819150</xdr:colOff>
          <xdr:row>53</xdr:row>
          <xdr:rowOff>200025</xdr:rowOff>
        </xdr:to>
        <xdr:sp macro="" textlink="">
          <xdr:nvSpPr>
            <xdr:cNvPr id="3110" name="OptionButton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52</xdr:row>
          <xdr:rowOff>19050</xdr:rowOff>
        </xdr:from>
        <xdr:to>
          <xdr:col>5</xdr:col>
          <xdr:colOff>790575</xdr:colOff>
          <xdr:row>52</xdr:row>
          <xdr:rowOff>180975</xdr:rowOff>
        </xdr:to>
        <xdr:sp macro="" textlink="">
          <xdr:nvSpPr>
            <xdr:cNvPr id="3111" name="OptionButton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19050</xdr:rowOff>
        </xdr:from>
        <xdr:to>
          <xdr:col>5</xdr:col>
          <xdr:colOff>819150</xdr:colOff>
          <xdr:row>53</xdr:row>
          <xdr:rowOff>200025</xdr:rowOff>
        </xdr:to>
        <xdr:sp macro="" textlink="">
          <xdr:nvSpPr>
            <xdr:cNvPr id="3112" name="OptionButton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54</xdr:row>
          <xdr:rowOff>9525</xdr:rowOff>
        </xdr:from>
        <xdr:to>
          <xdr:col>4</xdr:col>
          <xdr:colOff>781050</xdr:colOff>
          <xdr:row>54</xdr:row>
          <xdr:rowOff>180975</xdr:rowOff>
        </xdr:to>
        <xdr:sp macro="" textlink="">
          <xdr:nvSpPr>
            <xdr:cNvPr id="3113" name="OptionButton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19050</xdr:rowOff>
        </xdr:from>
        <xdr:to>
          <xdr:col>4</xdr:col>
          <xdr:colOff>790575</xdr:colOff>
          <xdr:row>55</xdr:row>
          <xdr:rowOff>180975</xdr:rowOff>
        </xdr:to>
        <xdr:sp macro="" textlink="">
          <xdr:nvSpPr>
            <xdr:cNvPr id="3114" name="OptionButton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54</xdr:row>
          <xdr:rowOff>9525</xdr:rowOff>
        </xdr:from>
        <xdr:to>
          <xdr:col>5</xdr:col>
          <xdr:colOff>781050</xdr:colOff>
          <xdr:row>55</xdr:row>
          <xdr:rowOff>0</xdr:rowOff>
        </xdr:to>
        <xdr:sp macro="" textlink="">
          <xdr:nvSpPr>
            <xdr:cNvPr id="3115" name="OptionButton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19050</xdr:rowOff>
        </xdr:from>
        <xdr:to>
          <xdr:col>5</xdr:col>
          <xdr:colOff>790575</xdr:colOff>
          <xdr:row>55</xdr:row>
          <xdr:rowOff>180975</xdr:rowOff>
        </xdr:to>
        <xdr:sp macro="" textlink="">
          <xdr:nvSpPr>
            <xdr:cNvPr id="3116" name="OptionButton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19050</xdr:rowOff>
        </xdr:from>
        <xdr:to>
          <xdr:col>4</xdr:col>
          <xdr:colOff>800100</xdr:colOff>
          <xdr:row>56</xdr:row>
          <xdr:rowOff>180975</xdr:rowOff>
        </xdr:to>
        <xdr:sp macro="" textlink="">
          <xdr:nvSpPr>
            <xdr:cNvPr id="3117" name="OptionButton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57</xdr:row>
          <xdr:rowOff>19050</xdr:rowOff>
        </xdr:from>
        <xdr:to>
          <xdr:col>4</xdr:col>
          <xdr:colOff>800100</xdr:colOff>
          <xdr:row>57</xdr:row>
          <xdr:rowOff>180975</xdr:rowOff>
        </xdr:to>
        <xdr:sp macro="" textlink="">
          <xdr:nvSpPr>
            <xdr:cNvPr id="3118" name="OptionButton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19050</xdr:rowOff>
        </xdr:from>
        <xdr:to>
          <xdr:col>4</xdr:col>
          <xdr:colOff>800100</xdr:colOff>
          <xdr:row>58</xdr:row>
          <xdr:rowOff>180975</xdr:rowOff>
        </xdr:to>
        <xdr:sp macro="" textlink="">
          <xdr:nvSpPr>
            <xdr:cNvPr id="3119" name="OptionButton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19050</xdr:rowOff>
        </xdr:from>
        <xdr:to>
          <xdr:col>4</xdr:col>
          <xdr:colOff>800100</xdr:colOff>
          <xdr:row>59</xdr:row>
          <xdr:rowOff>180975</xdr:rowOff>
        </xdr:to>
        <xdr:sp macro="" textlink="">
          <xdr:nvSpPr>
            <xdr:cNvPr id="3120" name="OptionButton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19050</xdr:rowOff>
        </xdr:from>
        <xdr:to>
          <xdr:col>5</xdr:col>
          <xdr:colOff>619125</xdr:colOff>
          <xdr:row>56</xdr:row>
          <xdr:rowOff>207818</xdr:rowOff>
        </xdr:to>
        <xdr:sp macro="" textlink="">
          <xdr:nvSpPr>
            <xdr:cNvPr id="3121" name="OptionButton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19050</xdr:rowOff>
        </xdr:from>
        <xdr:to>
          <xdr:col>5</xdr:col>
          <xdr:colOff>666750</xdr:colOff>
          <xdr:row>57</xdr:row>
          <xdr:rowOff>200025</xdr:rowOff>
        </xdr:to>
        <xdr:sp macro="" textlink="">
          <xdr:nvSpPr>
            <xdr:cNvPr id="3122" name="OptionButton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58</xdr:row>
          <xdr:rowOff>19050</xdr:rowOff>
        </xdr:from>
        <xdr:to>
          <xdr:col>5</xdr:col>
          <xdr:colOff>800100</xdr:colOff>
          <xdr:row>58</xdr:row>
          <xdr:rowOff>180975</xdr:rowOff>
        </xdr:to>
        <xdr:sp macro="" textlink="">
          <xdr:nvSpPr>
            <xdr:cNvPr id="3123" name="OptionButton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59</xdr:row>
          <xdr:rowOff>19050</xdr:rowOff>
        </xdr:from>
        <xdr:to>
          <xdr:col>5</xdr:col>
          <xdr:colOff>800100</xdr:colOff>
          <xdr:row>59</xdr:row>
          <xdr:rowOff>180975</xdr:rowOff>
        </xdr:to>
        <xdr:sp macro="" textlink="">
          <xdr:nvSpPr>
            <xdr:cNvPr id="3124" name="OptionButton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62</xdr:row>
          <xdr:rowOff>9525</xdr:rowOff>
        </xdr:from>
        <xdr:to>
          <xdr:col>4</xdr:col>
          <xdr:colOff>838200</xdr:colOff>
          <xdr:row>62</xdr:row>
          <xdr:rowOff>180975</xdr:rowOff>
        </xdr:to>
        <xdr:sp macro="" textlink="">
          <xdr:nvSpPr>
            <xdr:cNvPr id="3125" name="OptionButton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63</xdr:row>
          <xdr:rowOff>9525</xdr:rowOff>
        </xdr:from>
        <xdr:to>
          <xdr:col>4</xdr:col>
          <xdr:colOff>838200</xdr:colOff>
          <xdr:row>63</xdr:row>
          <xdr:rowOff>180975</xdr:rowOff>
        </xdr:to>
        <xdr:sp macro="" textlink="">
          <xdr:nvSpPr>
            <xdr:cNvPr id="3126" name="OptionButton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62</xdr:row>
          <xdr:rowOff>9525</xdr:rowOff>
        </xdr:from>
        <xdr:to>
          <xdr:col>5</xdr:col>
          <xdr:colOff>838200</xdr:colOff>
          <xdr:row>62</xdr:row>
          <xdr:rowOff>180975</xdr:rowOff>
        </xdr:to>
        <xdr:sp macro="" textlink="">
          <xdr:nvSpPr>
            <xdr:cNvPr id="3127" name="OptionButton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63</xdr:row>
          <xdr:rowOff>9525</xdr:rowOff>
        </xdr:from>
        <xdr:to>
          <xdr:col>5</xdr:col>
          <xdr:colOff>838200</xdr:colOff>
          <xdr:row>63</xdr:row>
          <xdr:rowOff>180975</xdr:rowOff>
        </xdr:to>
        <xdr:sp macro="" textlink="">
          <xdr:nvSpPr>
            <xdr:cNvPr id="3128" name="OptionButton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19050</xdr:rowOff>
        </xdr:from>
        <xdr:to>
          <xdr:col>4</xdr:col>
          <xdr:colOff>847725</xdr:colOff>
          <xdr:row>60</xdr:row>
          <xdr:rowOff>180975</xdr:rowOff>
        </xdr:to>
        <xdr:sp macro="" textlink="">
          <xdr:nvSpPr>
            <xdr:cNvPr id="3129" name="OptionButton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61</xdr:row>
          <xdr:rowOff>9525</xdr:rowOff>
        </xdr:from>
        <xdr:to>
          <xdr:col>4</xdr:col>
          <xdr:colOff>847725</xdr:colOff>
          <xdr:row>61</xdr:row>
          <xdr:rowOff>171450</xdr:rowOff>
        </xdr:to>
        <xdr:sp macro="" textlink="">
          <xdr:nvSpPr>
            <xdr:cNvPr id="3130" name="OptionButton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60</xdr:row>
          <xdr:rowOff>19050</xdr:rowOff>
        </xdr:from>
        <xdr:to>
          <xdr:col>5</xdr:col>
          <xdr:colOff>847725</xdr:colOff>
          <xdr:row>60</xdr:row>
          <xdr:rowOff>180975</xdr:rowOff>
        </xdr:to>
        <xdr:sp macro="" textlink="">
          <xdr:nvSpPr>
            <xdr:cNvPr id="3131" name="OptionButton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61</xdr:row>
          <xdr:rowOff>9525</xdr:rowOff>
        </xdr:from>
        <xdr:to>
          <xdr:col>5</xdr:col>
          <xdr:colOff>847725</xdr:colOff>
          <xdr:row>61</xdr:row>
          <xdr:rowOff>171450</xdr:rowOff>
        </xdr:to>
        <xdr:sp macro="" textlink="">
          <xdr:nvSpPr>
            <xdr:cNvPr id="3132" name="OptionButton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70</xdr:row>
          <xdr:rowOff>9525</xdr:rowOff>
        </xdr:from>
        <xdr:to>
          <xdr:col>3</xdr:col>
          <xdr:colOff>914400</xdr:colOff>
          <xdr:row>70</xdr:row>
          <xdr:rowOff>190500</xdr:rowOff>
        </xdr:to>
        <xdr:sp macro="" textlink="">
          <xdr:nvSpPr>
            <xdr:cNvPr id="3133" name="OptionButton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9525</xdr:rowOff>
        </xdr:from>
        <xdr:to>
          <xdr:col>4</xdr:col>
          <xdr:colOff>762000</xdr:colOff>
          <xdr:row>70</xdr:row>
          <xdr:rowOff>209550</xdr:rowOff>
        </xdr:to>
        <xdr:sp macro="" textlink="">
          <xdr:nvSpPr>
            <xdr:cNvPr id="3134" name="OptionButton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19050</xdr:rowOff>
        </xdr:from>
        <xdr:to>
          <xdr:col>5</xdr:col>
          <xdr:colOff>914400</xdr:colOff>
          <xdr:row>70</xdr:row>
          <xdr:rowOff>180975</xdr:rowOff>
        </xdr:to>
        <xdr:sp macro="" textlink="">
          <xdr:nvSpPr>
            <xdr:cNvPr id="3135" name="OptionButton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19050</xdr:rowOff>
        </xdr:from>
        <xdr:to>
          <xdr:col>3</xdr:col>
          <xdr:colOff>838200</xdr:colOff>
          <xdr:row>71</xdr:row>
          <xdr:rowOff>180975</xdr:rowOff>
        </xdr:to>
        <xdr:sp macro="" textlink="">
          <xdr:nvSpPr>
            <xdr:cNvPr id="3136" name="OptionButton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71</xdr:row>
          <xdr:rowOff>19050</xdr:rowOff>
        </xdr:from>
        <xdr:to>
          <xdr:col>4</xdr:col>
          <xdr:colOff>838200</xdr:colOff>
          <xdr:row>71</xdr:row>
          <xdr:rowOff>180975</xdr:rowOff>
        </xdr:to>
        <xdr:sp macro="" textlink="">
          <xdr:nvSpPr>
            <xdr:cNvPr id="3137" name="OptionButton66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19050</xdr:rowOff>
        </xdr:from>
        <xdr:to>
          <xdr:col>4</xdr:col>
          <xdr:colOff>847725</xdr:colOff>
          <xdr:row>74</xdr:row>
          <xdr:rowOff>180975</xdr:rowOff>
        </xdr:to>
        <xdr:sp macro="" textlink="">
          <xdr:nvSpPr>
            <xdr:cNvPr id="3138" name="OptionButton65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19050</xdr:rowOff>
        </xdr:from>
        <xdr:to>
          <xdr:col>5</xdr:col>
          <xdr:colOff>847725</xdr:colOff>
          <xdr:row>74</xdr:row>
          <xdr:rowOff>180975</xdr:rowOff>
        </xdr:to>
        <xdr:sp macro="" textlink="">
          <xdr:nvSpPr>
            <xdr:cNvPr id="3139" name="OptionButton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75</xdr:row>
          <xdr:rowOff>19050</xdr:rowOff>
        </xdr:from>
        <xdr:to>
          <xdr:col>4</xdr:col>
          <xdr:colOff>847725</xdr:colOff>
          <xdr:row>75</xdr:row>
          <xdr:rowOff>180975</xdr:rowOff>
        </xdr:to>
        <xdr:sp macro="" textlink="">
          <xdr:nvSpPr>
            <xdr:cNvPr id="3140" name="OptionButton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19050</xdr:rowOff>
        </xdr:from>
        <xdr:to>
          <xdr:col>5</xdr:col>
          <xdr:colOff>847725</xdr:colOff>
          <xdr:row>75</xdr:row>
          <xdr:rowOff>180975</xdr:rowOff>
        </xdr:to>
        <xdr:sp macro="" textlink="">
          <xdr:nvSpPr>
            <xdr:cNvPr id="3141" name="OptionButton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76</xdr:row>
          <xdr:rowOff>19050</xdr:rowOff>
        </xdr:from>
        <xdr:to>
          <xdr:col>4</xdr:col>
          <xdr:colOff>838200</xdr:colOff>
          <xdr:row>76</xdr:row>
          <xdr:rowOff>200025</xdr:rowOff>
        </xdr:to>
        <xdr:sp macro="" textlink="">
          <xdr:nvSpPr>
            <xdr:cNvPr id="3142" name="OptionButton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76</xdr:row>
          <xdr:rowOff>19050</xdr:rowOff>
        </xdr:from>
        <xdr:to>
          <xdr:col>5</xdr:col>
          <xdr:colOff>838200</xdr:colOff>
          <xdr:row>76</xdr:row>
          <xdr:rowOff>180975</xdr:rowOff>
        </xdr:to>
        <xdr:sp macro="" textlink="">
          <xdr:nvSpPr>
            <xdr:cNvPr id="3143" name="OptionButton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77</xdr:row>
          <xdr:rowOff>19050</xdr:rowOff>
        </xdr:from>
        <xdr:to>
          <xdr:col>4</xdr:col>
          <xdr:colOff>819150</xdr:colOff>
          <xdr:row>77</xdr:row>
          <xdr:rowOff>180975</xdr:rowOff>
        </xdr:to>
        <xdr:sp macro="" textlink="">
          <xdr:nvSpPr>
            <xdr:cNvPr id="3144" name="OptionButton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19050</xdr:rowOff>
        </xdr:from>
        <xdr:to>
          <xdr:col>4</xdr:col>
          <xdr:colOff>819150</xdr:colOff>
          <xdr:row>78</xdr:row>
          <xdr:rowOff>180975</xdr:rowOff>
        </xdr:to>
        <xdr:sp macro="" textlink="">
          <xdr:nvSpPr>
            <xdr:cNvPr id="3145" name="OptionButton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19050</xdr:rowOff>
        </xdr:from>
        <xdr:to>
          <xdr:col>5</xdr:col>
          <xdr:colOff>819150</xdr:colOff>
          <xdr:row>77</xdr:row>
          <xdr:rowOff>180975</xdr:rowOff>
        </xdr:to>
        <xdr:sp macro="" textlink="">
          <xdr:nvSpPr>
            <xdr:cNvPr id="3146" name="OptionButton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78</xdr:row>
          <xdr:rowOff>19050</xdr:rowOff>
        </xdr:from>
        <xdr:to>
          <xdr:col>5</xdr:col>
          <xdr:colOff>819150</xdr:colOff>
          <xdr:row>78</xdr:row>
          <xdr:rowOff>180975</xdr:rowOff>
        </xdr:to>
        <xdr:sp macro="" textlink="">
          <xdr:nvSpPr>
            <xdr:cNvPr id="3147" name="OptionButton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80</xdr:row>
          <xdr:rowOff>19050</xdr:rowOff>
        </xdr:from>
        <xdr:to>
          <xdr:col>4</xdr:col>
          <xdr:colOff>838200</xdr:colOff>
          <xdr:row>80</xdr:row>
          <xdr:rowOff>180975</xdr:rowOff>
        </xdr:to>
        <xdr:sp macro="" textlink="">
          <xdr:nvSpPr>
            <xdr:cNvPr id="3148" name="OptionButton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81</xdr:row>
          <xdr:rowOff>19050</xdr:rowOff>
        </xdr:from>
        <xdr:to>
          <xdr:col>4</xdr:col>
          <xdr:colOff>838200</xdr:colOff>
          <xdr:row>81</xdr:row>
          <xdr:rowOff>180975</xdr:rowOff>
        </xdr:to>
        <xdr:sp macro="" textlink="">
          <xdr:nvSpPr>
            <xdr:cNvPr id="3149" name="OptionButton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19050</xdr:rowOff>
        </xdr:from>
        <xdr:to>
          <xdr:col>5</xdr:col>
          <xdr:colOff>838200</xdr:colOff>
          <xdr:row>80</xdr:row>
          <xdr:rowOff>200025</xdr:rowOff>
        </xdr:to>
        <xdr:sp macro="" textlink="">
          <xdr:nvSpPr>
            <xdr:cNvPr id="3150" name="OptionButton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19050</xdr:rowOff>
        </xdr:from>
        <xdr:to>
          <xdr:col>5</xdr:col>
          <xdr:colOff>838200</xdr:colOff>
          <xdr:row>81</xdr:row>
          <xdr:rowOff>190500</xdr:rowOff>
        </xdr:to>
        <xdr:sp macro="" textlink="">
          <xdr:nvSpPr>
            <xdr:cNvPr id="3151" name="OptionButton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9525</xdr:rowOff>
        </xdr:from>
        <xdr:to>
          <xdr:col>3</xdr:col>
          <xdr:colOff>9525</xdr:colOff>
          <xdr:row>37</xdr:row>
          <xdr:rowOff>180975</xdr:rowOff>
        </xdr:to>
        <xdr:sp macro="" textlink="">
          <xdr:nvSpPr>
            <xdr:cNvPr id="3152" name="OptionButton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9525</xdr:rowOff>
        </xdr:from>
        <xdr:to>
          <xdr:col>3</xdr:col>
          <xdr:colOff>9525</xdr:colOff>
          <xdr:row>38</xdr:row>
          <xdr:rowOff>180975</xdr:rowOff>
        </xdr:to>
        <xdr:sp macro="" textlink="">
          <xdr:nvSpPr>
            <xdr:cNvPr id="3153" name="OptionButton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9525</xdr:rowOff>
        </xdr:from>
        <xdr:to>
          <xdr:col>3</xdr:col>
          <xdr:colOff>9525</xdr:colOff>
          <xdr:row>39</xdr:row>
          <xdr:rowOff>180975</xdr:rowOff>
        </xdr:to>
        <xdr:sp macro="" textlink="">
          <xdr:nvSpPr>
            <xdr:cNvPr id="3154" name="OptionButton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744281</xdr:colOff>
      <xdr:row>42</xdr:row>
      <xdr:rowOff>43103</xdr:rowOff>
    </xdr:from>
    <xdr:to>
      <xdr:col>4</xdr:col>
      <xdr:colOff>882174</xdr:colOff>
      <xdr:row>42</xdr:row>
      <xdr:rowOff>182034</xdr:rowOff>
    </xdr:to>
    <xdr:sp macro="" textlink="">
      <xdr:nvSpPr>
        <xdr:cNvPr id="148" name="Textfeld 147"/>
        <xdr:cNvSpPr txBox="1"/>
      </xdr:nvSpPr>
      <xdr:spPr>
        <a:xfrm>
          <a:off x="3809426" y="8663228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42</xdr:row>
      <xdr:rowOff>43104</xdr:rowOff>
    </xdr:from>
    <xdr:to>
      <xdr:col>5</xdr:col>
      <xdr:colOff>978040</xdr:colOff>
      <xdr:row>42</xdr:row>
      <xdr:rowOff>166160</xdr:rowOff>
    </xdr:to>
    <xdr:sp macro="" textlink="">
      <xdr:nvSpPr>
        <xdr:cNvPr id="149" name="Textfeld 148"/>
        <xdr:cNvSpPr txBox="1"/>
      </xdr:nvSpPr>
      <xdr:spPr>
        <a:xfrm>
          <a:off x="4803311" y="8663229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744281</xdr:colOff>
      <xdr:row>41</xdr:row>
      <xdr:rowOff>42574</xdr:rowOff>
    </xdr:from>
    <xdr:to>
      <xdr:col>4</xdr:col>
      <xdr:colOff>882174</xdr:colOff>
      <xdr:row>41</xdr:row>
      <xdr:rowOff>181505</xdr:rowOff>
    </xdr:to>
    <xdr:sp macro="" textlink="">
      <xdr:nvSpPr>
        <xdr:cNvPr id="150" name="Textfeld 149"/>
        <xdr:cNvSpPr txBox="1"/>
      </xdr:nvSpPr>
      <xdr:spPr>
        <a:xfrm>
          <a:off x="3809426" y="8453149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41</xdr:row>
      <xdr:rowOff>42575</xdr:rowOff>
    </xdr:from>
    <xdr:to>
      <xdr:col>5</xdr:col>
      <xdr:colOff>978040</xdr:colOff>
      <xdr:row>41</xdr:row>
      <xdr:rowOff>158392</xdr:rowOff>
    </xdr:to>
    <xdr:sp macro="" textlink="">
      <xdr:nvSpPr>
        <xdr:cNvPr id="151" name="Textfeld 150"/>
        <xdr:cNvSpPr txBox="1"/>
      </xdr:nvSpPr>
      <xdr:spPr>
        <a:xfrm>
          <a:off x="4803311" y="8453150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744281</xdr:colOff>
      <xdr:row>40</xdr:row>
      <xdr:rowOff>42045</xdr:rowOff>
    </xdr:from>
    <xdr:to>
      <xdr:col>4</xdr:col>
      <xdr:colOff>882174</xdr:colOff>
      <xdr:row>40</xdr:row>
      <xdr:rowOff>180976</xdr:rowOff>
    </xdr:to>
    <xdr:sp macro="" textlink="">
      <xdr:nvSpPr>
        <xdr:cNvPr id="152" name="Textfeld 151"/>
        <xdr:cNvSpPr txBox="1"/>
      </xdr:nvSpPr>
      <xdr:spPr>
        <a:xfrm>
          <a:off x="3809426" y="8243070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40</xdr:row>
      <xdr:rowOff>42046</xdr:rowOff>
    </xdr:from>
    <xdr:to>
      <xdr:col>5</xdr:col>
      <xdr:colOff>978040</xdr:colOff>
      <xdr:row>40</xdr:row>
      <xdr:rowOff>157863</xdr:rowOff>
    </xdr:to>
    <xdr:sp macro="" textlink="">
      <xdr:nvSpPr>
        <xdr:cNvPr id="153" name="Textfeld 152"/>
        <xdr:cNvSpPr txBox="1"/>
      </xdr:nvSpPr>
      <xdr:spPr>
        <a:xfrm>
          <a:off x="4803311" y="8243071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744281</xdr:colOff>
      <xdr:row>39</xdr:row>
      <xdr:rowOff>41516</xdr:rowOff>
    </xdr:from>
    <xdr:to>
      <xdr:col>4</xdr:col>
      <xdr:colOff>882174</xdr:colOff>
      <xdr:row>39</xdr:row>
      <xdr:rowOff>180447</xdr:rowOff>
    </xdr:to>
    <xdr:sp macro="" textlink="">
      <xdr:nvSpPr>
        <xdr:cNvPr id="154" name="Textfeld 153"/>
        <xdr:cNvSpPr txBox="1"/>
      </xdr:nvSpPr>
      <xdr:spPr>
        <a:xfrm>
          <a:off x="3809426" y="8032991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39</xdr:row>
      <xdr:rowOff>41517</xdr:rowOff>
    </xdr:from>
    <xdr:to>
      <xdr:col>5</xdr:col>
      <xdr:colOff>978040</xdr:colOff>
      <xdr:row>39</xdr:row>
      <xdr:rowOff>157334</xdr:rowOff>
    </xdr:to>
    <xdr:sp macro="" textlink="">
      <xdr:nvSpPr>
        <xdr:cNvPr id="155" name="Textfeld 154"/>
        <xdr:cNvSpPr txBox="1"/>
      </xdr:nvSpPr>
      <xdr:spPr>
        <a:xfrm>
          <a:off x="4803311" y="8032992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744281</xdr:colOff>
      <xdr:row>38</xdr:row>
      <xdr:rowOff>40987</xdr:rowOff>
    </xdr:from>
    <xdr:to>
      <xdr:col>4</xdr:col>
      <xdr:colOff>882174</xdr:colOff>
      <xdr:row>38</xdr:row>
      <xdr:rowOff>187636</xdr:rowOff>
    </xdr:to>
    <xdr:sp macro="" textlink="">
      <xdr:nvSpPr>
        <xdr:cNvPr id="156" name="Textfeld 155"/>
        <xdr:cNvSpPr txBox="1"/>
      </xdr:nvSpPr>
      <xdr:spPr>
        <a:xfrm>
          <a:off x="3809426" y="7822912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38</xdr:row>
      <xdr:rowOff>40988</xdr:rowOff>
    </xdr:from>
    <xdr:to>
      <xdr:col>5</xdr:col>
      <xdr:colOff>978040</xdr:colOff>
      <xdr:row>38</xdr:row>
      <xdr:rowOff>164044</xdr:rowOff>
    </xdr:to>
    <xdr:sp macro="" textlink="">
      <xdr:nvSpPr>
        <xdr:cNvPr id="157" name="Textfeld 156"/>
        <xdr:cNvSpPr txBox="1"/>
      </xdr:nvSpPr>
      <xdr:spPr>
        <a:xfrm>
          <a:off x="4803311" y="7822913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744281</xdr:colOff>
      <xdr:row>37</xdr:row>
      <xdr:rowOff>40458</xdr:rowOff>
    </xdr:from>
    <xdr:to>
      <xdr:col>4</xdr:col>
      <xdr:colOff>882174</xdr:colOff>
      <xdr:row>37</xdr:row>
      <xdr:rowOff>187107</xdr:rowOff>
    </xdr:to>
    <xdr:sp macro="" textlink="">
      <xdr:nvSpPr>
        <xdr:cNvPr id="158" name="Textfeld 157"/>
        <xdr:cNvSpPr txBox="1"/>
      </xdr:nvSpPr>
      <xdr:spPr>
        <a:xfrm>
          <a:off x="3809426" y="7612833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827576</xdr:colOff>
      <xdr:row>37</xdr:row>
      <xdr:rowOff>40459</xdr:rowOff>
    </xdr:from>
    <xdr:to>
      <xdr:col>5</xdr:col>
      <xdr:colOff>978040</xdr:colOff>
      <xdr:row>37</xdr:row>
      <xdr:rowOff>163515</xdr:rowOff>
    </xdr:to>
    <xdr:sp macro="" textlink="">
      <xdr:nvSpPr>
        <xdr:cNvPr id="159" name="Textfeld 158"/>
        <xdr:cNvSpPr txBox="1"/>
      </xdr:nvSpPr>
      <xdr:spPr>
        <a:xfrm>
          <a:off x="4803311" y="7612834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9525</xdr:rowOff>
        </xdr:from>
        <xdr:to>
          <xdr:col>4</xdr:col>
          <xdr:colOff>790575</xdr:colOff>
          <xdr:row>64</xdr:row>
          <xdr:rowOff>200025</xdr:rowOff>
        </xdr:to>
        <xdr:sp macro="" textlink="">
          <xdr:nvSpPr>
            <xdr:cNvPr id="3155" name="OptionButton6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64</xdr:row>
          <xdr:rowOff>9525</xdr:rowOff>
        </xdr:from>
        <xdr:to>
          <xdr:col>5</xdr:col>
          <xdr:colOff>571500</xdr:colOff>
          <xdr:row>64</xdr:row>
          <xdr:rowOff>200025</xdr:rowOff>
        </xdr:to>
        <xdr:sp macro="" textlink="">
          <xdr:nvSpPr>
            <xdr:cNvPr id="3156" name="OptionButton83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65</xdr:row>
          <xdr:rowOff>9525</xdr:rowOff>
        </xdr:from>
        <xdr:to>
          <xdr:col>4</xdr:col>
          <xdr:colOff>590550</xdr:colOff>
          <xdr:row>65</xdr:row>
          <xdr:rowOff>200025</xdr:rowOff>
        </xdr:to>
        <xdr:sp macro="" textlink="">
          <xdr:nvSpPr>
            <xdr:cNvPr id="3157" name="OptionButton84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65</xdr:row>
          <xdr:rowOff>9525</xdr:rowOff>
        </xdr:from>
        <xdr:to>
          <xdr:col>5</xdr:col>
          <xdr:colOff>533400</xdr:colOff>
          <xdr:row>65</xdr:row>
          <xdr:rowOff>200025</xdr:rowOff>
        </xdr:to>
        <xdr:sp macro="" textlink="">
          <xdr:nvSpPr>
            <xdr:cNvPr id="3158" name="OptionButton85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9525</xdr:rowOff>
        </xdr:from>
        <xdr:to>
          <xdr:col>4</xdr:col>
          <xdr:colOff>438150</xdr:colOff>
          <xdr:row>66</xdr:row>
          <xdr:rowOff>200025</xdr:rowOff>
        </xdr:to>
        <xdr:sp macro="" textlink="">
          <xdr:nvSpPr>
            <xdr:cNvPr id="3159" name="OptionButton86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66</xdr:row>
          <xdr:rowOff>9525</xdr:rowOff>
        </xdr:from>
        <xdr:to>
          <xdr:col>5</xdr:col>
          <xdr:colOff>457200</xdr:colOff>
          <xdr:row>66</xdr:row>
          <xdr:rowOff>200025</xdr:rowOff>
        </xdr:to>
        <xdr:sp macro="" textlink="">
          <xdr:nvSpPr>
            <xdr:cNvPr id="3160" name="OptionButton87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9525</xdr:rowOff>
        </xdr:from>
        <xdr:to>
          <xdr:col>4</xdr:col>
          <xdr:colOff>476250</xdr:colOff>
          <xdr:row>67</xdr:row>
          <xdr:rowOff>200025</xdr:rowOff>
        </xdr:to>
        <xdr:sp macro="" textlink="">
          <xdr:nvSpPr>
            <xdr:cNvPr id="3161" name="OptionButton8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67</xdr:row>
          <xdr:rowOff>9525</xdr:rowOff>
        </xdr:from>
        <xdr:to>
          <xdr:col>5</xdr:col>
          <xdr:colOff>428625</xdr:colOff>
          <xdr:row>67</xdr:row>
          <xdr:rowOff>200025</xdr:rowOff>
        </xdr:to>
        <xdr:sp macro="" textlink="">
          <xdr:nvSpPr>
            <xdr:cNvPr id="3162" name="OptionButton89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1000125</xdr:colOff>
          <xdr:row>15</xdr:row>
          <xdr:rowOff>200025</xdr:rowOff>
        </xdr:to>
        <xdr:sp macro="" textlink="">
          <xdr:nvSpPr>
            <xdr:cNvPr id="3163" name="OptionButton90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</xdr:rowOff>
        </xdr:from>
        <xdr:to>
          <xdr:col>4</xdr:col>
          <xdr:colOff>942975</xdr:colOff>
          <xdr:row>15</xdr:row>
          <xdr:rowOff>200025</xdr:rowOff>
        </xdr:to>
        <xdr:sp macro="" textlink="">
          <xdr:nvSpPr>
            <xdr:cNvPr id="3164" name="OptionButton91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5</xdr:col>
          <xdr:colOff>371475</xdr:colOff>
          <xdr:row>10</xdr:row>
          <xdr:rowOff>180975</xdr:rowOff>
        </xdr:to>
        <xdr:sp macro="" textlink="">
          <xdr:nvSpPr>
            <xdr:cNvPr id="3167" name="OptionButton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10</xdr:row>
          <xdr:rowOff>19050</xdr:rowOff>
        </xdr:from>
        <xdr:to>
          <xdr:col>6</xdr:col>
          <xdr:colOff>104775</xdr:colOff>
          <xdr:row>10</xdr:row>
          <xdr:rowOff>200025</xdr:rowOff>
        </xdr:to>
        <xdr:sp macro="" textlink="">
          <xdr:nvSpPr>
            <xdr:cNvPr id="3168" name="OptionButton1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971550</xdr:colOff>
          <xdr:row>12</xdr:row>
          <xdr:rowOff>0</xdr:rowOff>
        </xdr:to>
        <xdr:sp macro="" textlink="">
          <xdr:nvSpPr>
            <xdr:cNvPr id="3169" name="OptionButton92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9525</xdr:rowOff>
        </xdr:from>
        <xdr:to>
          <xdr:col>5</xdr:col>
          <xdr:colOff>123825</xdr:colOff>
          <xdr:row>12</xdr:row>
          <xdr:rowOff>0</xdr:rowOff>
        </xdr:to>
        <xdr:sp macro="" textlink="">
          <xdr:nvSpPr>
            <xdr:cNvPr id="3170" name="OptionButton93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9525</xdr:rowOff>
        </xdr:from>
        <xdr:to>
          <xdr:col>6</xdr:col>
          <xdr:colOff>209550</xdr:colOff>
          <xdr:row>11</xdr:row>
          <xdr:rowOff>190500</xdr:rowOff>
        </xdr:to>
        <xdr:sp macro="" textlink="">
          <xdr:nvSpPr>
            <xdr:cNvPr id="3171" name="OptionButton94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990600</xdr:colOff>
          <xdr:row>12</xdr:row>
          <xdr:rowOff>190500</xdr:rowOff>
        </xdr:to>
        <xdr:sp macro="" textlink="">
          <xdr:nvSpPr>
            <xdr:cNvPr id="3172" name="OptionButton95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19050</xdr:rowOff>
        </xdr:from>
        <xdr:to>
          <xdr:col>5</xdr:col>
          <xdr:colOff>781050</xdr:colOff>
          <xdr:row>6</xdr:row>
          <xdr:rowOff>190500</xdr:rowOff>
        </xdr:to>
        <xdr:sp macro="" textlink="">
          <xdr:nvSpPr>
            <xdr:cNvPr id="3175" name="OptionButton96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28575</xdr:rowOff>
        </xdr:from>
        <xdr:to>
          <xdr:col>6</xdr:col>
          <xdr:colOff>923925</xdr:colOff>
          <xdr:row>6</xdr:row>
          <xdr:rowOff>190500</xdr:rowOff>
        </xdr:to>
        <xdr:sp macro="" textlink="">
          <xdr:nvSpPr>
            <xdr:cNvPr id="3176" name="OptionButton97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5</xdr:col>
          <xdr:colOff>104775</xdr:colOff>
          <xdr:row>12</xdr:row>
          <xdr:rowOff>190500</xdr:rowOff>
        </xdr:to>
        <xdr:sp macro="" textlink="">
          <xdr:nvSpPr>
            <xdr:cNvPr id="3207" name="OptionButton12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47625</xdr:rowOff>
    </xdr:from>
    <xdr:to>
      <xdr:col>2</xdr:col>
      <xdr:colOff>895350</xdr:colOff>
      <xdr:row>1</xdr:row>
      <xdr:rowOff>22238</xdr:rowOff>
    </xdr:to>
    <xdr:pic>
      <xdr:nvPicPr>
        <xdr:cNvPr id="120" name="Grafik 1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085975" cy="1212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10%20Allgemeines%20KS\150%20Allgemeines%20KS\Verkehrstechnik\Allgemeines\Arbeitshilfen\Originale\Deutsch\H&#246;chstgeschwindigkeit%20Ablauf\Ablaufschema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Verknüpfung WORD"/>
      <sheetName val="tabEigenschaften"/>
    </sheetNames>
    <sheetDataSet>
      <sheetData sheetId="0"/>
      <sheetData sheetId="1"/>
      <sheetData sheetId="2">
        <row r="7">
          <cell r="C7" t="str">
            <v>Tiefbauamt
des Kantons Bern</v>
          </cell>
          <cell r="D7" t="str">
            <v>Office des ponts et
chaussées
du canton de Berne</v>
          </cell>
        </row>
        <row r="9">
          <cell r="C9" t="str">
            <v>Bau-, Verkehrs-
und Energiedirektion</v>
          </cell>
          <cell r="D9" t="str">
            <v>Direction des travaux
publics, des transports
et de l'énergie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75" Type="http://schemas.openxmlformats.org/officeDocument/2006/relationships/image" Target="../media/image86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65" Type="http://schemas.openxmlformats.org/officeDocument/2006/relationships/image" Target="../media/image81.emf"/><Relationship Id="rId181" Type="http://schemas.openxmlformats.org/officeDocument/2006/relationships/image" Target="../media/image89.emf"/><Relationship Id="rId186" Type="http://schemas.openxmlformats.org/officeDocument/2006/relationships/control" Target="../activeX/activeX92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71" Type="http://schemas.openxmlformats.org/officeDocument/2006/relationships/image" Target="../media/image84.emf"/><Relationship Id="rId176" Type="http://schemas.openxmlformats.org/officeDocument/2006/relationships/control" Target="../activeX/activeX87.xml"/><Relationship Id="rId192" Type="http://schemas.openxmlformats.org/officeDocument/2006/relationships/control" Target="../activeX/activeX95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190" Type="http://schemas.openxmlformats.org/officeDocument/2006/relationships/control" Target="../activeX/activeX94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6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B1:X98"/>
  <sheetViews>
    <sheetView showGridLines="0" tabSelected="1" topLeftCell="A76" zoomScale="110" zoomScaleNormal="110" workbookViewId="0">
      <selection activeCell="B88" sqref="B88:G98"/>
    </sheetView>
  </sheetViews>
  <sheetFormatPr baseColWidth="10" defaultColWidth="11.42578125" defaultRowHeight="12.75" x14ac:dyDescent="0.2"/>
  <cols>
    <col min="1" max="1" width="4.28515625" style="6" customWidth="1"/>
    <col min="2" max="2" width="14.42578125" style="37" customWidth="1"/>
    <col min="3" max="3" width="15" style="37" customWidth="1"/>
    <col min="4" max="4" width="23" style="37" customWidth="1"/>
    <col min="5" max="5" width="14.5703125" style="37" customWidth="1"/>
    <col min="6" max="6" width="15.5703125" style="37" customWidth="1"/>
    <col min="7" max="7" width="26.42578125" style="37" customWidth="1"/>
    <col min="8" max="8" width="6.5703125" style="88" hidden="1" customWidth="1"/>
    <col min="9" max="9" width="9.7109375" style="89" hidden="1" customWidth="1"/>
    <col min="10" max="10" width="7.42578125" style="52" hidden="1" customWidth="1"/>
    <col min="11" max="11" width="12.140625" style="4" customWidth="1"/>
    <col min="12" max="12" width="19.28515625" style="82" customWidth="1"/>
    <col min="13" max="20" width="11.42578125" style="6" customWidth="1"/>
    <col min="21" max="16384" width="11.42578125" style="6"/>
  </cols>
  <sheetData>
    <row r="1" spans="2:24" ht="97.5" customHeight="1" x14ac:dyDescent="0.2">
      <c r="D1" s="203" t="s">
        <v>69</v>
      </c>
      <c r="E1" s="204"/>
      <c r="G1" s="119" t="s">
        <v>68</v>
      </c>
    </row>
    <row r="2" spans="2:24" s="1" customFormat="1" ht="18.75" customHeight="1" x14ac:dyDescent="0.2">
      <c r="B2" s="134" t="s">
        <v>66</v>
      </c>
      <c r="C2" s="134"/>
      <c r="D2" s="134"/>
      <c r="E2" s="134"/>
      <c r="F2" s="134"/>
      <c r="G2" s="134"/>
      <c r="H2" s="129" t="s">
        <v>2</v>
      </c>
      <c r="I2" s="129"/>
      <c r="J2" s="129"/>
      <c r="K2" s="53"/>
      <c r="L2" s="96"/>
      <c r="M2" s="26"/>
      <c r="V2" s="205"/>
      <c r="W2" s="205"/>
      <c r="X2" s="205"/>
    </row>
    <row r="3" spans="2:24" s="1" customFormat="1" ht="18.75" customHeight="1" x14ac:dyDescent="0.2">
      <c r="B3" s="74" t="s">
        <v>4</v>
      </c>
      <c r="C3" s="57"/>
      <c r="D3" s="2"/>
      <c r="E3" s="2"/>
      <c r="F3" s="2" t="s">
        <v>5</v>
      </c>
      <c r="G3" s="58"/>
      <c r="H3" s="83"/>
      <c r="I3" s="84"/>
      <c r="J3" s="51"/>
      <c r="K3" s="4"/>
      <c r="L3" s="97"/>
    </row>
    <row r="4" spans="2:24" ht="16.5" customHeight="1" x14ac:dyDescent="0.2">
      <c r="B4" s="135" t="s">
        <v>6</v>
      </c>
      <c r="C4" s="136"/>
      <c r="D4" s="137"/>
      <c r="E4" s="138"/>
      <c r="F4" s="5" t="s">
        <v>7</v>
      </c>
      <c r="G4" s="60"/>
      <c r="H4" s="83"/>
      <c r="I4" s="84"/>
      <c r="J4" s="51"/>
    </row>
    <row r="5" spans="2:24" s="7" customFormat="1" ht="16.5" customHeight="1" x14ac:dyDescent="0.2">
      <c r="B5" s="135" t="s">
        <v>8</v>
      </c>
      <c r="C5" s="136"/>
      <c r="D5" s="139"/>
      <c r="E5" s="140"/>
      <c r="F5" s="5" t="s">
        <v>9</v>
      </c>
      <c r="G5" s="60"/>
      <c r="H5" s="84"/>
      <c r="I5" s="84"/>
      <c r="J5" s="51"/>
      <c r="K5" s="4"/>
      <c r="L5" s="98"/>
    </row>
    <row r="6" spans="2:24" ht="16.5" customHeight="1" x14ac:dyDescent="0.2">
      <c r="B6" s="135" t="s">
        <v>46</v>
      </c>
      <c r="C6" s="136"/>
      <c r="D6" s="141"/>
      <c r="E6" s="142"/>
      <c r="F6" s="5" t="s">
        <v>35</v>
      </c>
      <c r="G6" s="60"/>
      <c r="H6" s="83"/>
      <c r="I6" s="84"/>
      <c r="J6" s="51"/>
    </row>
    <row r="7" spans="2:24" ht="16.5" customHeight="1" x14ac:dyDescent="0.2">
      <c r="B7" s="135" t="s">
        <v>80</v>
      </c>
      <c r="C7" s="136"/>
      <c r="D7" s="136"/>
      <c r="E7" s="136"/>
      <c r="F7" s="10"/>
      <c r="G7" s="107"/>
      <c r="H7" s="84" t="b">
        <v>0</v>
      </c>
      <c r="I7" s="84"/>
      <c r="J7" s="51"/>
    </row>
    <row r="8" spans="2:24" ht="16.5" customHeight="1" x14ac:dyDescent="0.2">
      <c r="B8" s="8" t="s">
        <v>10</v>
      </c>
      <c r="C8" s="9"/>
      <c r="D8" s="143"/>
      <c r="E8" s="142"/>
      <c r="F8" s="5" t="s">
        <v>11</v>
      </c>
      <c r="G8" s="59"/>
      <c r="H8" s="83"/>
      <c r="I8" s="84"/>
      <c r="J8" s="51"/>
    </row>
    <row r="9" spans="2:24" ht="16.5" customHeight="1" x14ac:dyDescent="0.2">
      <c r="B9" s="135" t="s">
        <v>60</v>
      </c>
      <c r="C9" s="136"/>
      <c r="D9" s="10" t="s">
        <v>3</v>
      </c>
      <c r="E9" s="136" t="b">
        <v>1</v>
      </c>
      <c r="F9" s="136"/>
      <c r="G9" s="206"/>
      <c r="H9" s="83"/>
      <c r="I9" s="84"/>
      <c r="J9" s="51"/>
    </row>
    <row r="10" spans="2:24" ht="16.5" customHeight="1" x14ac:dyDescent="0.2">
      <c r="B10" s="157" t="s">
        <v>61</v>
      </c>
      <c r="C10" s="12"/>
      <c r="D10" s="10"/>
      <c r="E10" s="10"/>
      <c r="F10" s="10"/>
      <c r="G10" s="13"/>
      <c r="H10" s="83"/>
      <c r="I10" s="85"/>
      <c r="J10" s="90"/>
      <c r="K10" s="14"/>
    </row>
    <row r="11" spans="2:24" ht="16.5" customHeight="1" x14ac:dyDescent="0.2">
      <c r="B11" s="158"/>
      <c r="C11" s="12" t="s">
        <v>3</v>
      </c>
      <c r="D11" s="160" t="s">
        <v>14</v>
      </c>
      <c r="E11" s="160"/>
      <c r="F11" s="10"/>
      <c r="G11" s="13"/>
      <c r="H11" s="84" t="b">
        <v>0</v>
      </c>
      <c r="I11" s="93"/>
      <c r="J11" s="90"/>
      <c r="K11" s="14"/>
    </row>
    <row r="12" spans="2:24" ht="16.5" customHeight="1" x14ac:dyDescent="0.25">
      <c r="B12" s="158"/>
      <c r="C12" s="12"/>
      <c r="D12" s="10"/>
      <c r="E12" s="10"/>
      <c r="F12" s="10"/>
      <c r="G12" s="13"/>
      <c r="H12" s="84" t="b">
        <v>0</v>
      </c>
      <c r="I12" s="94" t="b">
        <v>0</v>
      </c>
      <c r="J12" s="91" t="b">
        <v>0</v>
      </c>
      <c r="K12" s="14"/>
      <c r="L12" s="99"/>
    </row>
    <row r="13" spans="2:24" ht="16.5" customHeight="1" x14ac:dyDescent="0.2">
      <c r="B13" s="159"/>
      <c r="C13" s="12"/>
      <c r="D13" s="10"/>
      <c r="E13" s="10"/>
      <c r="F13" s="10"/>
      <c r="G13" s="13"/>
      <c r="H13" s="92" t="b">
        <v>0</v>
      </c>
      <c r="I13" s="94" t="b">
        <v>0</v>
      </c>
      <c r="J13" s="91"/>
      <c r="K13" s="14"/>
    </row>
    <row r="14" spans="2:24" ht="16.5" customHeight="1" x14ac:dyDescent="0.2">
      <c r="B14" s="8" t="s">
        <v>16</v>
      </c>
      <c r="C14" s="9"/>
      <c r="D14" s="61"/>
      <c r="E14" s="145" t="s">
        <v>0</v>
      </c>
      <c r="F14" s="145"/>
      <c r="G14" s="209"/>
      <c r="H14" s="83" t="b">
        <f>OR(AND(D14&gt;60,I16=FALSE),AND(D15&gt;60,I16=TRUE))</f>
        <v>0</v>
      </c>
      <c r="I14" s="84"/>
      <c r="J14" s="51"/>
      <c r="L14" s="79"/>
      <c r="M14" s="79"/>
    </row>
    <row r="15" spans="2:24" ht="16.5" customHeight="1" x14ac:dyDescent="0.2">
      <c r="B15" s="146" t="s">
        <v>15</v>
      </c>
      <c r="C15" s="147"/>
      <c r="D15" s="61"/>
      <c r="E15" s="80" t="s">
        <v>0</v>
      </c>
      <c r="F15" s="80"/>
      <c r="G15" s="16"/>
      <c r="H15" s="83" t="b">
        <f>AND(OR(D15&gt;60,AND(I23=TRUE,OR(H41=TRUE,I41=TRUE,H42=TRUE,I42=TRUE))),I16=TRUE)</f>
        <v>0</v>
      </c>
      <c r="I15" s="84"/>
      <c r="J15" s="44"/>
    </row>
    <row r="16" spans="2:24" ht="16.5" customHeight="1" x14ac:dyDescent="0.2">
      <c r="B16" s="146" t="s">
        <v>81</v>
      </c>
      <c r="C16" s="147"/>
      <c r="D16" s="108" t="s">
        <v>3</v>
      </c>
      <c r="E16" s="80"/>
      <c r="F16" s="80"/>
      <c r="G16" s="16"/>
      <c r="H16" s="92"/>
      <c r="I16" s="95" t="b">
        <v>0</v>
      </c>
      <c r="J16" s="44"/>
    </row>
    <row r="17" spans="2:22" ht="16.5" customHeight="1" x14ac:dyDescent="0.2">
      <c r="B17" s="110" t="s">
        <v>39</v>
      </c>
      <c r="C17" s="15"/>
      <c r="D17" s="61"/>
      <c r="E17" s="210" t="s">
        <v>17</v>
      </c>
      <c r="F17" s="210"/>
      <c r="G17" s="211"/>
      <c r="H17" s="92"/>
      <c r="I17" s="95"/>
      <c r="J17" s="44"/>
    </row>
    <row r="18" spans="2:22" ht="12.75" customHeight="1" x14ac:dyDescent="0.2">
      <c r="B18" s="17"/>
      <c r="C18" s="17"/>
      <c r="D18" s="17"/>
      <c r="E18" s="17"/>
      <c r="F18" s="17"/>
      <c r="G18" s="17"/>
      <c r="H18" s="92"/>
      <c r="I18" s="95"/>
      <c r="J18" s="51"/>
      <c r="L18" s="100"/>
    </row>
    <row r="19" spans="2:22" ht="16.5" customHeight="1" x14ac:dyDescent="0.2">
      <c r="B19" s="183" t="s">
        <v>18</v>
      </c>
      <c r="C19" s="184"/>
      <c r="D19" s="10"/>
      <c r="E19" s="10"/>
      <c r="F19" s="10"/>
      <c r="G19" s="18" t="s">
        <v>19</v>
      </c>
      <c r="H19" s="92"/>
      <c r="I19" s="95"/>
      <c r="J19" s="51"/>
      <c r="L19" s="102"/>
      <c r="M19" s="103"/>
      <c r="N19" s="103"/>
      <c r="O19" s="103"/>
      <c r="P19" s="103"/>
      <c r="Q19" s="103"/>
      <c r="R19" s="103"/>
      <c r="S19" s="103"/>
      <c r="T19" s="103"/>
      <c r="U19" s="103"/>
      <c r="V19" s="103"/>
    </row>
    <row r="20" spans="2:22" ht="16.5" customHeight="1" x14ac:dyDescent="0.2">
      <c r="B20" s="144" t="s">
        <v>47</v>
      </c>
      <c r="C20" s="145"/>
      <c r="D20" s="62"/>
      <c r="E20" s="207" t="s">
        <v>12</v>
      </c>
      <c r="F20" s="19"/>
      <c r="G20" s="45"/>
      <c r="H20" s="83" t="b">
        <f>D20&gt;8.49</f>
        <v>0</v>
      </c>
      <c r="I20" s="95" t="b">
        <v>0</v>
      </c>
      <c r="J20" s="51"/>
      <c r="L20" s="105"/>
      <c r="M20" s="105"/>
      <c r="N20" s="105"/>
      <c r="O20" s="105"/>
      <c r="P20" s="105"/>
      <c r="Q20" s="105"/>
      <c r="R20" s="105"/>
      <c r="S20" s="105"/>
      <c r="T20" s="105"/>
      <c r="U20" s="102"/>
      <c r="V20" s="103"/>
    </row>
    <row r="21" spans="2:22" ht="21" customHeight="1" x14ac:dyDescent="0.2">
      <c r="B21" s="144" t="s">
        <v>67</v>
      </c>
      <c r="C21" s="145"/>
      <c r="D21" s="63"/>
      <c r="E21" s="208"/>
      <c r="F21" s="6"/>
      <c r="G21" s="45"/>
      <c r="H21" s="83" t="b">
        <f>D21&gt;10</f>
        <v>0</v>
      </c>
      <c r="I21" s="95" t="b">
        <v>0</v>
      </c>
      <c r="J21" s="51"/>
      <c r="L21" s="105"/>
      <c r="M21" s="105"/>
      <c r="N21" s="105"/>
      <c r="O21" s="105"/>
      <c r="P21" s="105"/>
      <c r="Q21" s="105"/>
      <c r="R21" s="105"/>
      <c r="S21" s="105"/>
      <c r="T21" s="105"/>
      <c r="U21" s="102"/>
      <c r="V21" s="103"/>
    </row>
    <row r="22" spans="2:22" ht="16.5" customHeight="1" x14ac:dyDescent="0.2">
      <c r="B22" s="144" t="s">
        <v>20</v>
      </c>
      <c r="C22" s="145"/>
      <c r="D22" s="130" t="str">
        <f>IF(OR(I21=TRUE,I39=TRUE,I40=TRUE,AND(D14&gt;50,D14&lt;61,I16=FALSE),AND(I20=TRUE,D20&gt;8.45),AND(D14&lt;61,I21=TRUE)),"OUI","NON")</f>
        <v>NON</v>
      </c>
      <c r="E22" s="130"/>
      <c r="F22" s="81"/>
      <c r="G22" s="45"/>
      <c r="H22" s="92" t="b">
        <v>1</v>
      </c>
      <c r="I22" s="95"/>
      <c r="J22" s="51"/>
      <c r="L22" s="105"/>
      <c r="M22" s="105"/>
      <c r="N22" s="105"/>
      <c r="O22" s="105"/>
      <c r="P22" s="105"/>
      <c r="Q22" s="105"/>
      <c r="R22" s="105"/>
      <c r="S22" s="105"/>
      <c r="T22" s="105"/>
      <c r="U22" s="102"/>
      <c r="V22" s="103"/>
    </row>
    <row r="23" spans="2:22" ht="16.5" customHeight="1" x14ac:dyDescent="0.2">
      <c r="B23" s="144" t="s">
        <v>62</v>
      </c>
      <c r="C23" s="145"/>
      <c r="D23" s="20"/>
      <c r="E23" s="6"/>
      <c r="F23" s="20"/>
      <c r="G23" s="45"/>
      <c r="H23" s="83"/>
      <c r="I23" s="95" t="b">
        <v>0</v>
      </c>
      <c r="J23" s="51"/>
      <c r="L23" s="105"/>
      <c r="M23" s="105"/>
      <c r="N23" s="105"/>
      <c r="O23" s="105"/>
      <c r="P23" s="105"/>
      <c r="Q23" s="105"/>
      <c r="R23" s="105"/>
      <c r="S23" s="105"/>
      <c r="T23" s="105"/>
      <c r="U23" s="102"/>
      <c r="V23" s="103"/>
    </row>
    <row r="24" spans="2:22" ht="16.5" customHeight="1" x14ac:dyDescent="0.2">
      <c r="B24" s="144" t="s">
        <v>38</v>
      </c>
      <c r="C24" s="145"/>
      <c r="D24" s="20"/>
      <c r="E24" s="20"/>
      <c r="F24" s="20"/>
      <c r="G24" s="45"/>
      <c r="H24" s="83"/>
      <c r="I24" s="95"/>
      <c r="J24" s="51"/>
      <c r="L24" s="105"/>
      <c r="M24" s="105"/>
      <c r="N24" s="105"/>
      <c r="O24" s="105"/>
      <c r="P24" s="105"/>
      <c r="Q24" s="105"/>
      <c r="R24" s="105"/>
      <c r="S24" s="105"/>
      <c r="T24" s="105"/>
      <c r="U24" s="102"/>
      <c r="V24" s="103"/>
    </row>
    <row r="25" spans="2:22" ht="11.25" customHeight="1" x14ac:dyDescent="0.2">
      <c r="B25" s="11"/>
      <c r="C25" s="11"/>
      <c r="D25" s="11"/>
      <c r="E25" s="11"/>
      <c r="F25" s="11"/>
      <c r="G25" s="17"/>
      <c r="H25" s="83"/>
      <c r="I25" s="95"/>
      <c r="J25" s="51"/>
      <c r="L25" s="105"/>
      <c r="M25" s="105"/>
      <c r="N25" s="105"/>
      <c r="O25" s="105"/>
      <c r="P25" s="105"/>
      <c r="Q25" s="105"/>
      <c r="R25" s="105"/>
      <c r="S25" s="105"/>
      <c r="T25" s="105"/>
      <c r="U25" s="102"/>
      <c r="V25" s="103"/>
    </row>
    <row r="26" spans="2:22" ht="15" customHeight="1" x14ac:dyDescent="0.2">
      <c r="B26" s="183" t="s">
        <v>21</v>
      </c>
      <c r="C26" s="184"/>
      <c r="D26" s="10"/>
      <c r="E26" s="10"/>
      <c r="F26" s="10"/>
      <c r="G26" s="18" t="s">
        <v>19</v>
      </c>
      <c r="H26" s="83"/>
      <c r="I26" s="95"/>
      <c r="J26" s="51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</row>
    <row r="27" spans="2:22" ht="15" customHeight="1" x14ac:dyDescent="0.2">
      <c r="B27" s="144" t="s">
        <v>36</v>
      </c>
      <c r="C27" s="145"/>
      <c r="D27" s="145"/>
      <c r="E27" s="20"/>
      <c r="F27" s="10"/>
      <c r="G27" s="46"/>
      <c r="H27" s="83"/>
      <c r="I27" s="95" t="b">
        <v>0</v>
      </c>
      <c r="J27" s="51"/>
      <c r="L27" s="106"/>
      <c r="M27" s="106"/>
      <c r="N27" s="106"/>
      <c r="O27" s="106"/>
      <c r="P27" s="106"/>
      <c r="Q27" s="106"/>
      <c r="R27" s="106"/>
      <c r="S27" s="106"/>
      <c r="T27" s="106"/>
      <c r="U27" s="102"/>
      <c r="V27" s="103"/>
    </row>
    <row r="28" spans="2:22" ht="48.75" customHeight="1" x14ac:dyDescent="0.2">
      <c r="B28" s="161" t="s">
        <v>42</v>
      </c>
      <c r="C28" s="162"/>
      <c r="D28" s="124"/>
      <c r="E28" s="125" t="s">
        <v>72</v>
      </c>
      <c r="F28" s="125" t="s">
        <v>77</v>
      </c>
      <c r="G28" s="131" t="s">
        <v>71</v>
      </c>
      <c r="H28" s="83"/>
      <c r="I28" s="95"/>
      <c r="J28" s="51"/>
      <c r="L28" s="106"/>
      <c r="M28" s="106"/>
      <c r="N28" s="106"/>
      <c r="O28" s="106"/>
      <c r="P28" s="106"/>
      <c r="Q28" s="106"/>
      <c r="R28" s="106"/>
      <c r="S28" s="106"/>
      <c r="T28" s="106"/>
      <c r="U28" s="102"/>
      <c r="V28" s="103"/>
    </row>
    <row r="29" spans="2:22" ht="12" customHeight="1" x14ac:dyDescent="0.2">
      <c r="B29" s="163"/>
      <c r="C29" s="164"/>
      <c r="D29" s="125" t="s">
        <v>73</v>
      </c>
      <c r="E29" s="120"/>
      <c r="F29" s="120"/>
      <c r="G29" s="132"/>
      <c r="H29" s="83"/>
      <c r="I29" s="95"/>
      <c r="J29" s="51"/>
      <c r="L29" s="106"/>
      <c r="M29" s="106"/>
      <c r="N29" s="106"/>
      <c r="O29" s="106"/>
      <c r="P29" s="106"/>
      <c r="Q29" s="106"/>
      <c r="R29" s="106"/>
      <c r="S29" s="106"/>
      <c r="T29" s="106"/>
      <c r="U29" s="102"/>
      <c r="V29" s="103"/>
    </row>
    <row r="30" spans="2:22" ht="12" customHeight="1" x14ac:dyDescent="0.2">
      <c r="B30" s="163"/>
      <c r="C30" s="164"/>
      <c r="D30" s="126" t="s">
        <v>74</v>
      </c>
      <c r="E30" s="121"/>
      <c r="F30" s="121"/>
      <c r="G30" s="132"/>
      <c r="H30" s="83"/>
      <c r="I30" s="95"/>
      <c r="J30" s="51"/>
      <c r="L30" s="106"/>
      <c r="M30" s="106"/>
      <c r="N30" s="106"/>
      <c r="O30" s="106"/>
      <c r="P30" s="106"/>
      <c r="Q30" s="106"/>
      <c r="R30" s="106"/>
      <c r="S30" s="106"/>
      <c r="T30" s="106"/>
      <c r="U30" s="102"/>
      <c r="V30" s="103"/>
    </row>
    <row r="31" spans="2:22" ht="12" customHeight="1" x14ac:dyDescent="0.2">
      <c r="B31" s="163"/>
      <c r="C31" s="164"/>
      <c r="D31" s="126" t="s">
        <v>76</v>
      </c>
      <c r="E31" s="121"/>
      <c r="F31" s="121"/>
      <c r="G31" s="132"/>
      <c r="H31" s="83"/>
      <c r="I31" s="95"/>
      <c r="J31" s="51"/>
      <c r="L31" s="106"/>
      <c r="M31" s="106"/>
      <c r="N31" s="106"/>
      <c r="O31" s="106"/>
      <c r="P31" s="106"/>
      <c r="Q31" s="106"/>
      <c r="R31" s="106"/>
      <c r="S31" s="106"/>
      <c r="T31" s="106"/>
      <c r="U31" s="102"/>
      <c r="V31" s="103"/>
    </row>
    <row r="32" spans="2:22" ht="12" customHeight="1" x14ac:dyDescent="0.2">
      <c r="B32" s="163"/>
      <c r="C32" s="164"/>
      <c r="D32" s="127" t="s">
        <v>75</v>
      </c>
      <c r="E32" s="122"/>
      <c r="F32" s="122"/>
      <c r="G32" s="132"/>
      <c r="H32" s="83"/>
      <c r="I32" s="95"/>
      <c r="J32" s="51"/>
      <c r="L32" s="106"/>
      <c r="M32" s="106"/>
      <c r="N32" s="106"/>
      <c r="O32" s="106"/>
      <c r="P32" s="106"/>
      <c r="Q32" s="106"/>
      <c r="R32" s="106"/>
      <c r="S32" s="106"/>
      <c r="T32" s="106"/>
      <c r="U32" s="102"/>
      <c r="V32" s="103"/>
    </row>
    <row r="33" spans="2:22" ht="15" customHeight="1" x14ac:dyDescent="0.2">
      <c r="B33" s="166"/>
      <c r="C33" s="167"/>
      <c r="D33" s="111" t="s">
        <v>70</v>
      </c>
      <c r="E33" s="123">
        <f>SUM(E29:E32)</f>
        <v>0</v>
      </c>
      <c r="F33" s="123">
        <f>SUM(F29:F32)</f>
        <v>0</v>
      </c>
      <c r="G33" s="133"/>
      <c r="H33" s="83"/>
      <c r="I33" s="95"/>
      <c r="J33" s="51"/>
      <c r="L33" s="106"/>
      <c r="M33" s="106"/>
      <c r="N33" s="106"/>
      <c r="O33" s="106"/>
      <c r="P33" s="106"/>
      <c r="Q33" s="106"/>
      <c r="R33" s="106"/>
      <c r="S33" s="106"/>
      <c r="T33" s="106"/>
      <c r="U33" s="102"/>
      <c r="V33" s="103"/>
    </row>
    <row r="34" spans="2:22" ht="15" customHeight="1" x14ac:dyDescent="0.2">
      <c r="B34" s="144" t="s">
        <v>48</v>
      </c>
      <c r="C34" s="145"/>
      <c r="D34" s="145"/>
      <c r="E34" s="20"/>
      <c r="F34" s="20"/>
      <c r="G34" s="46"/>
      <c r="H34" s="83"/>
      <c r="I34" s="95" t="b">
        <v>0</v>
      </c>
      <c r="J34" s="51"/>
      <c r="L34" s="106"/>
      <c r="M34" s="106"/>
      <c r="N34" s="106"/>
      <c r="O34" s="106"/>
      <c r="P34" s="106"/>
      <c r="Q34" s="106"/>
      <c r="R34" s="106"/>
      <c r="S34" s="106"/>
      <c r="T34" s="106"/>
      <c r="U34" s="102"/>
      <c r="V34" s="103"/>
    </row>
    <row r="35" spans="2:22" ht="12" customHeight="1" x14ac:dyDescent="0.2">
      <c r="B35" s="17"/>
      <c r="C35" s="17"/>
      <c r="D35" s="17"/>
      <c r="E35" s="17"/>
      <c r="F35" s="17"/>
      <c r="G35" s="17"/>
      <c r="H35" s="83"/>
      <c r="I35" s="95"/>
      <c r="J35" s="51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3"/>
    </row>
    <row r="36" spans="2:22" ht="14.25" customHeight="1" x14ac:dyDescent="0.2">
      <c r="B36" s="188" t="s">
        <v>37</v>
      </c>
      <c r="C36" s="189"/>
      <c r="D36" s="190"/>
      <c r="E36" s="194" t="s">
        <v>22</v>
      </c>
      <c r="F36" s="195"/>
      <c r="G36" s="198" t="s">
        <v>19</v>
      </c>
      <c r="H36" s="83"/>
      <c r="I36" s="95"/>
      <c r="J36" s="5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3"/>
    </row>
    <row r="37" spans="2:22" ht="12.75" customHeight="1" x14ac:dyDescent="0.2">
      <c r="B37" s="191"/>
      <c r="C37" s="192"/>
      <c r="D37" s="193"/>
      <c r="E37" s="21">
        <v>1</v>
      </c>
      <c r="F37" s="22">
        <v>2</v>
      </c>
      <c r="G37" s="199"/>
      <c r="H37" s="83"/>
      <c r="I37" s="95"/>
      <c r="J37" s="51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3"/>
    </row>
    <row r="38" spans="2:22" ht="16.5" customHeight="1" x14ac:dyDescent="0.2">
      <c r="B38" s="161" t="s">
        <v>49</v>
      </c>
      <c r="C38" s="19"/>
      <c r="D38" s="112" t="s">
        <v>26</v>
      </c>
      <c r="E38" s="64"/>
      <c r="F38" s="65"/>
      <c r="G38" s="200"/>
      <c r="H38" s="83"/>
      <c r="I38" s="95"/>
      <c r="J38" s="51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3"/>
    </row>
    <row r="39" spans="2:22" ht="16.5" customHeight="1" x14ac:dyDescent="0.2">
      <c r="B39" s="163"/>
      <c r="C39" s="23"/>
      <c r="D39" s="113" t="s">
        <v>26</v>
      </c>
      <c r="E39" s="66"/>
      <c r="F39" s="67"/>
      <c r="G39" s="201"/>
      <c r="H39" s="83"/>
      <c r="I39" s="95" t="b">
        <v>0</v>
      </c>
      <c r="J39" s="51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3"/>
    </row>
    <row r="40" spans="2:22" ht="16.5" customHeight="1" x14ac:dyDescent="0.2">
      <c r="B40" s="166"/>
      <c r="C40" s="24"/>
      <c r="D40" s="114" t="s">
        <v>26</v>
      </c>
      <c r="E40" s="68"/>
      <c r="F40" s="69"/>
      <c r="G40" s="202"/>
      <c r="H40" s="83"/>
      <c r="I40" s="95" t="b">
        <v>0</v>
      </c>
      <c r="J40" s="51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</row>
    <row r="41" spans="2:22" ht="16.5" customHeight="1" x14ac:dyDescent="0.2">
      <c r="B41" s="161" t="s">
        <v>51</v>
      </c>
      <c r="C41" s="162"/>
      <c r="D41" s="112" t="s">
        <v>27</v>
      </c>
      <c r="E41" s="64"/>
      <c r="F41" s="65"/>
      <c r="G41" s="196"/>
      <c r="H41" s="83" t="b">
        <f>OR(AND($I$16=FALSE,OR(AND($D$14=30,E41&gt;0,E41&lt;25),AND($D$14=40,E41&gt;0,E41&lt;40),AND($D$14=50,E41&gt;0,E41&lt;55),AND($D$14=60,E41&gt;0,E41&lt;75),AND($D$14=60,I21="WAHR",E41&gt;0,E41&lt;100))),AND($I$16=TRUE,OR(AND($D$15=30,E41&gt;0,E41&lt;25),AND($D$15=40,E41&gt;0,E41&lt;40),AND($D$15=50,E41&gt;0,E41&lt;55),AND($D$15=60,E41&gt;0,E41&lt;75),AND($D$15=60,$I$21="WAHR",E41&gt;0,E41&lt;100))),AND(H12="WAHR",E41&lt;30),AND(I12="WAHR",E41&lt;35),AND(J12="WAHR",E41&lt;40),AND(H13="WAHR",E41&lt;45),AND(I13="WAHR",E41&lt;50))</f>
        <v>0</v>
      </c>
      <c r="I41" s="83" t="b">
        <f>OR(AND($I$16=FALSE,OR(AND($D$14=30,F41&gt;0,F41&lt;25),AND($D$14=40,F41&gt;0,F41&lt;40),AND($D$14=50,F41&gt;0,F41&lt;55),AND($D$14=60,F41&gt;0,F41&lt;75),AND($D$14=60,I21="WAHR",F41&gt;0,F41&lt;100))),AND($I$16=TRUE,OR(AND($D$15=30,F41&gt;0,F41&lt;25),AND($D$15=40,F41&gt;0,F41&lt;40),AND($D$15=50,F41&gt;0,F41&lt;55),AND($D$15=60,F41&gt;0,F41&lt;75),AND($D$15=60,$I$21="WAHR",F41&gt;0,F41&lt;100))),AND(H12="WAHR",F41&lt;30),AND(I12="WAHR",F41&lt;35),AND(J12="WAHR",F41&lt;40),AND(H13="WAHR",F41&lt;45),AND(I13="WAHR",F41&lt;50))</f>
        <v>0</v>
      </c>
      <c r="J41" s="5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3"/>
    </row>
    <row r="42" spans="2:22" ht="16.5" customHeight="1" x14ac:dyDescent="0.2">
      <c r="B42" s="166"/>
      <c r="C42" s="167"/>
      <c r="D42" s="114" t="s">
        <v>28</v>
      </c>
      <c r="E42" s="68"/>
      <c r="F42" s="69"/>
      <c r="G42" s="197"/>
      <c r="H42" s="83" t="b">
        <f>OR(AND($I$16=FALSE,OR(AND($D$14=30,E42&gt;0,E42&lt;25),AND($D$14=40,E42&gt;0,E42&lt;40),AND($D$14=50,E42&gt;0,E42&lt;55),AND($D$14=60,E42&gt;0,E42&lt;75),AND($D$14=60,I21="WAHR",E42&gt;0,E42&lt;100))),AND($I$16=TRUE,OR(AND($D$15=30,E42&gt;0,E42&lt;25),AND($D$15=40,E42&gt;0,E42&lt;40),AND($D$15=50,E42&gt;0,E42&lt;55),AND($D$15=60,E42&gt;0,E42&lt;75),AND($D$15=60,$I$21="WAHR",E42&gt;0,E42&lt;100))),AND(H12="WAHR",E42&lt;30),AND(I12="WAHR",E42&lt;35),AND(J12="WAHR",E42&lt;40),AND(H13="WAHR",E42&lt;45),AND(I13="WAHR",E42&lt;50))</f>
        <v>0</v>
      </c>
      <c r="I42" s="83" t="b">
        <f>OR(AND($I$16=FALSE,OR(AND($D$14=30,F42&gt;0,F42&lt;25),AND($D$14=40,F42&gt;0,F42&lt;40),AND($D$14=50,F42&gt;0,F42&lt;55),AND($D$14=60,F42&gt;0,F42&lt;75),AND($D$14=60,I21="WAHR",F42&gt;0,F42&lt;100))),AND($I$16=TRUE,OR(AND($D$15=30,F42&gt;0,F42&lt;25),AND($D$15=40,F42&gt;0,F42&lt;40),AND($D$15=50,F42&gt;0,F42&lt;55),AND($D$15=60,F42&gt;0,F42&lt;75),AND($D$15=60,$I$21="WAHR",F42&gt;0,F42&lt;100))),AND(H12="WAHR",F42&lt;30),AND(I12="WAHR",F42&lt;35),AND(J12="WAHR",F42&lt;40),AND(H13="WAHR",F42&lt;45),AND(I13="WAHR",F42&lt;50))</f>
        <v>0</v>
      </c>
      <c r="J42" s="5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3"/>
    </row>
    <row r="43" spans="2:22" ht="16.5" customHeight="1" x14ac:dyDescent="0.2">
      <c r="B43" s="161" t="s">
        <v>43</v>
      </c>
      <c r="C43" s="162"/>
      <c r="D43" s="112" t="s">
        <v>29</v>
      </c>
      <c r="E43" s="70"/>
      <c r="F43" s="71"/>
      <c r="G43" s="47"/>
      <c r="H43" s="83" t="b">
        <f>E43=0</f>
        <v>1</v>
      </c>
      <c r="I43" s="84" t="b">
        <f>F43=0</f>
        <v>1</v>
      </c>
      <c r="J43" s="5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3"/>
    </row>
    <row r="44" spans="2:22" ht="16.5" customHeight="1" x14ac:dyDescent="0.2">
      <c r="B44" s="166"/>
      <c r="C44" s="167"/>
      <c r="D44" s="114" t="s">
        <v>30</v>
      </c>
      <c r="E44" s="72"/>
      <c r="F44" s="73"/>
      <c r="G44" s="49"/>
      <c r="H44" s="83" t="b">
        <f>AND(E44&lt;3,E44&gt;0)</f>
        <v>0</v>
      </c>
      <c r="I44" s="83" t="b">
        <f>AND(F44&lt;3,F44&gt;0)</f>
        <v>0</v>
      </c>
      <c r="J44" s="50"/>
      <c r="K44" s="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3"/>
    </row>
    <row r="45" spans="2:22" ht="16.5" customHeight="1" x14ac:dyDescent="0.2">
      <c r="B45" s="165" t="s">
        <v>44</v>
      </c>
      <c r="C45" s="164"/>
      <c r="D45" s="23"/>
      <c r="E45" s="25"/>
      <c r="F45" s="25"/>
      <c r="G45" s="47"/>
      <c r="H45" s="83" t="b">
        <v>0</v>
      </c>
      <c r="I45" s="84" t="b">
        <v>0</v>
      </c>
      <c r="J45" s="5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3"/>
    </row>
    <row r="46" spans="2:22" ht="16.5" customHeight="1" x14ac:dyDescent="0.2">
      <c r="B46" s="166"/>
      <c r="C46" s="167"/>
      <c r="D46" s="24"/>
      <c r="E46" s="109" t="s">
        <v>1</v>
      </c>
      <c r="F46" s="109" t="s">
        <v>1</v>
      </c>
      <c r="G46" s="49"/>
      <c r="H46" s="83"/>
      <c r="I46" s="84"/>
      <c r="J46" s="51"/>
      <c r="L46" s="104"/>
      <c r="M46" s="104"/>
      <c r="N46" s="104"/>
      <c r="O46" s="104"/>
      <c r="P46" s="104"/>
      <c r="Q46" s="104"/>
      <c r="R46" s="104"/>
      <c r="S46" s="104"/>
      <c r="T46" s="104"/>
      <c r="U46" s="104"/>
    </row>
    <row r="47" spans="2:22" ht="16.5" customHeight="1" x14ac:dyDescent="0.2">
      <c r="B47" s="161" t="s">
        <v>31</v>
      </c>
      <c r="C47" s="162"/>
      <c r="D47" s="19"/>
      <c r="E47" s="27"/>
      <c r="F47" s="27"/>
      <c r="G47" s="186"/>
      <c r="H47" s="83"/>
      <c r="I47" s="84"/>
      <c r="J47" s="51"/>
      <c r="L47" s="104"/>
      <c r="M47" s="104"/>
      <c r="N47" s="104"/>
      <c r="O47" s="104"/>
      <c r="P47" s="104"/>
      <c r="Q47" s="104"/>
      <c r="R47" s="104"/>
      <c r="S47" s="104"/>
      <c r="T47" s="104"/>
      <c r="U47" s="104"/>
    </row>
    <row r="48" spans="2:22" ht="16.5" customHeight="1" x14ac:dyDescent="0.2">
      <c r="B48" s="163"/>
      <c r="C48" s="164"/>
      <c r="D48" s="23"/>
      <c r="E48" s="25"/>
      <c r="F48" s="25"/>
      <c r="G48" s="187"/>
      <c r="H48" s="83"/>
      <c r="I48" s="84"/>
      <c r="J48" s="51"/>
      <c r="L48" s="104"/>
      <c r="M48" s="104"/>
      <c r="N48" s="104"/>
      <c r="O48" s="104"/>
      <c r="P48" s="104"/>
      <c r="Q48" s="104"/>
      <c r="R48" s="104"/>
      <c r="S48" s="104"/>
      <c r="T48" s="104"/>
      <c r="U48" s="104"/>
    </row>
    <row r="49" spans="2:21" ht="16.5" customHeight="1" x14ac:dyDescent="0.2">
      <c r="B49" s="163"/>
      <c r="C49" s="164"/>
      <c r="D49" s="23"/>
      <c r="E49" s="25"/>
      <c r="F49" s="25"/>
      <c r="G49" s="187"/>
      <c r="H49" s="83"/>
      <c r="I49" s="84"/>
      <c r="J49" s="51"/>
      <c r="L49" s="104"/>
      <c r="M49" s="104"/>
      <c r="N49" s="104"/>
      <c r="O49" s="104"/>
      <c r="P49" s="104"/>
      <c r="Q49" s="104"/>
      <c r="R49" s="104"/>
      <c r="S49" s="104"/>
      <c r="T49" s="104"/>
      <c r="U49" s="104"/>
    </row>
    <row r="50" spans="2:21" ht="16.5" customHeight="1" x14ac:dyDescent="0.2">
      <c r="B50" s="163"/>
      <c r="C50" s="164"/>
      <c r="D50" s="23"/>
      <c r="E50" s="25"/>
      <c r="F50" s="25"/>
      <c r="G50" s="187"/>
      <c r="H50" s="83"/>
      <c r="I50" s="84"/>
      <c r="J50" s="51"/>
    </row>
    <row r="51" spans="2:21" ht="16.5" customHeight="1" x14ac:dyDescent="0.2">
      <c r="B51" s="163"/>
      <c r="C51" s="164"/>
      <c r="D51" s="23"/>
      <c r="E51" s="25"/>
      <c r="F51" s="25"/>
      <c r="G51" s="187"/>
      <c r="H51" s="83"/>
      <c r="I51" s="84"/>
      <c r="J51" s="51"/>
    </row>
    <row r="52" spans="2:21" ht="16.5" customHeight="1" x14ac:dyDescent="0.2">
      <c r="B52" s="166"/>
      <c r="C52" s="167"/>
      <c r="D52" s="24"/>
      <c r="E52" s="28"/>
      <c r="F52" s="28"/>
      <c r="G52" s="175"/>
      <c r="H52" s="83" t="b">
        <v>0</v>
      </c>
      <c r="I52" s="84" t="b">
        <v>0</v>
      </c>
      <c r="J52" s="51"/>
    </row>
    <row r="53" spans="2:21" ht="16.5" customHeight="1" x14ac:dyDescent="0.2">
      <c r="B53" s="161" t="s">
        <v>32</v>
      </c>
      <c r="C53" s="162"/>
      <c r="D53" s="19"/>
      <c r="E53" s="29" t="str">
        <f>IF(OR(AND($H$53=TRUE,$H$55=TRUE,$H$57=TRUE),AND($H$53=TRUE,$H$56=TRUE,$H$58=TRUE)),"Konflikt","")</f>
        <v/>
      </c>
      <c r="F53" s="54" t="str">
        <f>IF(OR(AND($I$53=TRUE,$I$55=TRUE,$I$57=TRUE),AND($I$53=TRUE,$I$56=TRUE,$I$58=TRUE)),"Konflikt","")</f>
        <v/>
      </c>
      <c r="G53" s="47"/>
      <c r="H53" s="84" t="b">
        <v>0</v>
      </c>
      <c r="I53" s="84" t="b">
        <v>0</v>
      </c>
      <c r="J53" s="51"/>
    </row>
    <row r="54" spans="2:21" ht="16.5" customHeight="1" x14ac:dyDescent="0.2">
      <c r="B54" s="166"/>
      <c r="C54" s="167"/>
      <c r="D54" s="24"/>
      <c r="E54" s="30" t="str">
        <f>IF(OR(AND($H$54=TRUE,$H$55=TRUE),AND($H$54=TRUE,$H$57=TRUE)),"Konflikt","")</f>
        <v/>
      </c>
      <c r="F54" s="28"/>
      <c r="G54" s="49"/>
      <c r="H54" s="83" t="b">
        <v>0</v>
      </c>
      <c r="I54" s="84" t="b">
        <v>0</v>
      </c>
      <c r="J54" s="51"/>
    </row>
    <row r="55" spans="2:21" ht="16.5" customHeight="1" x14ac:dyDescent="0.2">
      <c r="B55" s="161" t="s">
        <v>50</v>
      </c>
      <c r="C55" s="162"/>
      <c r="D55" s="31"/>
      <c r="E55" s="29" t="str">
        <f>IF(OR(AND($H$54=TRUE,$H$55=TRUE),AND(AND($H$53=TRUE,$H$55=TRUE),AND($H$53=TRUE,$H$57=TRUE))),"Konflikt","")</f>
        <v/>
      </c>
      <c r="F55" s="27"/>
      <c r="G55" s="47"/>
      <c r="H55" s="83" t="b">
        <v>0</v>
      </c>
      <c r="I55" s="84" t="b">
        <v>0</v>
      </c>
      <c r="J55" s="51"/>
    </row>
    <row r="56" spans="2:21" ht="16.5" customHeight="1" x14ac:dyDescent="0.2">
      <c r="B56" s="166"/>
      <c r="C56" s="167"/>
      <c r="D56" s="24"/>
      <c r="E56" s="30" t="str">
        <f>IF(AND($H$53=TRUE,$H$56=TRUE,$H$58=TRUE),"Konflikt","")</f>
        <v/>
      </c>
      <c r="F56" s="55" t="str">
        <f>IF(AND($I$53=TRUE,$I$56=TRUE,$I$58=TRUE),"Konflikt","")</f>
        <v/>
      </c>
      <c r="G56" s="49"/>
      <c r="H56" s="84" t="b">
        <v>0</v>
      </c>
      <c r="I56" s="84" t="b">
        <v>0</v>
      </c>
      <c r="J56" s="50"/>
      <c r="K56" s="3"/>
    </row>
    <row r="57" spans="2:21" ht="16.5" customHeight="1" x14ac:dyDescent="0.2">
      <c r="B57" s="161" t="s">
        <v>52</v>
      </c>
      <c r="C57" s="162"/>
      <c r="D57" s="19"/>
      <c r="E57" s="29" t="str">
        <f>IF(OR(AND($H$54=TRUE,$H$57=TRUE),AND($H$53=TRUE,$H$55=TRUE,$H$57=TRUE)),"Konflikt","")</f>
        <v/>
      </c>
      <c r="F57" s="27"/>
      <c r="G57" s="48"/>
      <c r="H57" s="84" t="b">
        <v>0</v>
      </c>
      <c r="I57" s="84" t="b">
        <v>0</v>
      </c>
      <c r="J57" s="51"/>
    </row>
    <row r="58" spans="2:21" ht="16.5" customHeight="1" x14ac:dyDescent="0.2">
      <c r="B58" s="163"/>
      <c r="C58" s="164"/>
      <c r="D58" s="23"/>
      <c r="E58" s="32" t="str">
        <f>IF(AND($H$53=TRUE,$H$56=TRUE,$H$58=TRUE),"Konflikt","")</f>
        <v/>
      </c>
      <c r="F58" s="56" t="str">
        <f>IF(AND($I$53=TRUE,$I$56=TRUE,$I$58=TRUE),"Konflikt","")</f>
        <v/>
      </c>
      <c r="G58" s="48"/>
      <c r="H58" s="83" t="b">
        <v>0</v>
      </c>
      <c r="I58" s="83" t="b">
        <v>0</v>
      </c>
      <c r="J58" s="50"/>
      <c r="K58" s="3"/>
    </row>
    <row r="59" spans="2:21" ht="16.5" customHeight="1" x14ac:dyDescent="0.2">
      <c r="B59" s="165" t="s">
        <v>33</v>
      </c>
      <c r="C59" s="164"/>
      <c r="D59" s="23"/>
      <c r="E59" s="25"/>
      <c r="F59" s="25"/>
      <c r="G59" s="48"/>
      <c r="H59" s="83"/>
      <c r="I59" s="84"/>
      <c r="J59" s="51"/>
    </row>
    <row r="60" spans="2:21" ht="16.5" customHeight="1" x14ac:dyDescent="0.2">
      <c r="B60" s="166"/>
      <c r="C60" s="167"/>
      <c r="D60" s="24"/>
      <c r="E60" s="28"/>
      <c r="F60" s="28"/>
      <c r="G60" s="49"/>
      <c r="H60" s="83" t="b">
        <v>0</v>
      </c>
      <c r="I60" s="84" t="b">
        <v>0</v>
      </c>
      <c r="J60" s="51"/>
    </row>
    <row r="61" spans="2:21" ht="16.5" customHeight="1" x14ac:dyDescent="0.2">
      <c r="B61" s="161" t="s">
        <v>45</v>
      </c>
      <c r="C61" s="162"/>
      <c r="D61" s="19"/>
      <c r="E61" s="27"/>
      <c r="F61" s="27"/>
      <c r="G61" s="174"/>
      <c r="H61" s="83"/>
      <c r="I61" s="84"/>
      <c r="J61" s="51"/>
    </row>
    <row r="62" spans="2:21" ht="16.5" customHeight="1" x14ac:dyDescent="0.2">
      <c r="B62" s="166"/>
      <c r="C62" s="167"/>
      <c r="D62" s="24"/>
      <c r="E62" s="28"/>
      <c r="F62" s="28"/>
      <c r="G62" s="175"/>
      <c r="H62" s="83" t="b">
        <v>0</v>
      </c>
      <c r="I62" s="84" t="b">
        <v>0</v>
      </c>
      <c r="J62" s="51"/>
    </row>
    <row r="63" spans="2:21" ht="16.5" customHeight="1" x14ac:dyDescent="0.2">
      <c r="B63" s="161" t="s">
        <v>53</v>
      </c>
      <c r="C63" s="162"/>
      <c r="D63" s="19"/>
      <c r="E63" s="27"/>
      <c r="F63" s="27"/>
      <c r="G63" s="174"/>
      <c r="H63" s="83"/>
      <c r="I63" s="84"/>
      <c r="J63" s="51"/>
    </row>
    <row r="64" spans="2:21" ht="16.5" customHeight="1" x14ac:dyDescent="0.2">
      <c r="B64" s="166"/>
      <c r="C64" s="167"/>
      <c r="D64" s="24"/>
      <c r="E64" s="28"/>
      <c r="F64" s="28"/>
      <c r="G64" s="175"/>
      <c r="H64" s="83" t="b">
        <v>0</v>
      </c>
      <c r="I64" s="84" t="b">
        <v>0</v>
      </c>
      <c r="J64" s="51"/>
    </row>
    <row r="65" spans="2:17" ht="16.5" customHeight="1" x14ac:dyDescent="0.2">
      <c r="B65" s="161" t="s">
        <v>63</v>
      </c>
      <c r="C65" s="176"/>
      <c r="D65" s="177"/>
      <c r="E65" s="116"/>
      <c r="F65" s="116"/>
      <c r="G65" s="118" t="str">
        <f>IF(OR(H65=TRUE,F65=TRUE),"4 cm = ok, wenn angeschrägt","")</f>
        <v/>
      </c>
      <c r="H65" s="83"/>
      <c r="I65" s="84"/>
      <c r="J65" s="51"/>
    </row>
    <row r="66" spans="2:17" ht="16.5" customHeight="1" x14ac:dyDescent="0.2">
      <c r="B66" s="178"/>
      <c r="C66" s="179"/>
      <c r="D66" s="180"/>
      <c r="E66" s="117"/>
      <c r="F66" s="117"/>
      <c r="G66" s="49"/>
      <c r="H66" s="83" t="b">
        <v>0</v>
      </c>
      <c r="I66" s="84" t="b">
        <v>0</v>
      </c>
      <c r="J66" s="51"/>
    </row>
    <row r="67" spans="2:17" ht="16.5" customHeight="1" x14ac:dyDescent="0.2">
      <c r="B67" s="161" t="s">
        <v>64</v>
      </c>
      <c r="C67" s="176"/>
      <c r="D67" s="177"/>
      <c r="E67" s="116"/>
      <c r="F67" s="116"/>
      <c r="G67" s="118" t="str">
        <f>IF(OR(H67=TRUE,F67=TRUE),"4 cm = ok, wenn angeschrägt","")</f>
        <v/>
      </c>
      <c r="H67" s="83"/>
      <c r="I67" s="84"/>
      <c r="J67" s="51"/>
    </row>
    <row r="68" spans="2:17" ht="16.5" customHeight="1" x14ac:dyDescent="0.2">
      <c r="B68" s="178"/>
      <c r="C68" s="179"/>
      <c r="D68" s="180"/>
      <c r="E68" s="117"/>
      <c r="F68" s="117"/>
      <c r="G68" s="128"/>
      <c r="H68" s="83" t="b">
        <v>0</v>
      </c>
      <c r="I68" s="84" t="b">
        <v>0</v>
      </c>
      <c r="J68" s="51"/>
    </row>
    <row r="69" spans="2:17" ht="21" customHeight="1" x14ac:dyDescent="0.2">
      <c r="B69" s="17"/>
      <c r="C69" s="17"/>
      <c r="D69" s="17"/>
      <c r="E69" s="17"/>
      <c r="F69" s="17"/>
      <c r="G69" s="17"/>
      <c r="H69" s="83"/>
      <c r="I69" s="84"/>
      <c r="J69" s="51"/>
    </row>
    <row r="70" spans="2:17" ht="36.75" customHeight="1" x14ac:dyDescent="0.2">
      <c r="B70" s="183" t="s">
        <v>40</v>
      </c>
      <c r="C70" s="185"/>
      <c r="D70" s="10"/>
      <c r="E70" s="10"/>
      <c r="F70" s="10"/>
      <c r="G70" s="33" t="s">
        <v>19</v>
      </c>
      <c r="H70" s="83"/>
      <c r="I70" s="84"/>
      <c r="J70" s="51"/>
    </row>
    <row r="71" spans="2:17" s="1" customFormat="1" ht="25.5" customHeight="1" x14ac:dyDescent="0.2">
      <c r="B71" s="144" t="s">
        <v>54</v>
      </c>
      <c r="C71" s="145"/>
      <c r="D71" s="34"/>
      <c r="E71" s="34"/>
      <c r="F71" s="34"/>
      <c r="G71" s="46"/>
      <c r="H71" s="83" t="b">
        <v>0</v>
      </c>
      <c r="I71" s="84" t="b">
        <v>0</v>
      </c>
      <c r="J71" s="51"/>
      <c r="K71" s="4"/>
      <c r="L71" s="82"/>
      <c r="M71" s="6"/>
      <c r="N71" s="6"/>
      <c r="O71" s="6"/>
      <c r="P71" s="6"/>
      <c r="Q71" s="6"/>
    </row>
    <row r="72" spans="2:17" s="1" customFormat="1" ht="17.25" customHeight="1" x14ac:dyDescent="0.2">
      <c r="B72" s="144" t="s">
        <v>78</v>
      </c>
      <c r="C72" s="145"/>
      <c r="D72" s="34"/>
      <c r="E72" s="34"/>
      <c r="F72" s="34"/>
      <c r="G72" s="46"/>
      <c r="H72" s="83" t="b">
        <v>0</v>
      </c>
      <c r="I72" s="84"/>
      <c r="J72" s="51"/>
      <c r="K72" s="4"/>
      <c r="L72" s="82"/>
      <c r="M72" s="6"/>
      <c r="N72" s="6"/>
      <c r="O72" s="6"/>
      <c r="P72" s="6"/>
      <c r="Q72" s="6"/>
    </row>
    <row r="73" spans="2:17" s="1" customFormat="1" ht="21" customHeight="1" x14ac:dyDescent="0.2">
      <c r="B73" s="17"/>
      <c r="C73" s="17"/>
      <c r="D73" s="17"/>
      <c r="E73" s="17"/>
      <c r="F73" s="17"/>
      <c r="G73" s="11"/>
      <c r="H73" s="83"/>
      <c r="I73" s="84"/>
      <c r="J73" s="51"/>
      <c r="K73" s="4"/>
      <c r="L73" s="82"/>
      <c r="M73" s="6"/>
      <c r="N73" s="6"/>
      <c r="O73" s="6"/>
      <c r="P73" s="6"/>
      <c r="Q73" s="6"/>
    </row>
    <row r="74" spans="2:17" s="1" customFormat="1" ht="16.5" customHeight="1" x14ac:dyDescent="0.2">
      <c r="B74" s="183" t="s">
        <v>41</v>
      </c>
      <c r="C74" s="184"/>
      <c r="D74" s="184"/>
      <c r="E74" s="10"/>
      <c r="F74" s="10"/>
      <c r="G74" s="33" t="s">
        <v>19</v>
      </c>
      <c r="H74" s="83"/>
      <c r="I74" s="84"/>
      <c r="J74" s="51"/>
      <c r="K74" s="4"/>
      <c r="L74" s="82"/>
      <c r="M74" s="6"/>
      <c r="N74" s="6"/>
      <c r="O74" s="6"/>
      <c r="P74" s="6"/>
      <c r="Q74" s="6"/>
    </row>
    <row r="75" spans="2:17" s="1" customFormat="1" ht="16.5" customHeight="1" x14ac:dyDescent="0.2">
      <c r="B75" s="144" t="s">
        <v>79</v>
      </c>
      <c r="C75" s="145"/>
      <c r="D75" s="34"/>
      <c r="E75" s="34"/>
      <c r="F75" s="34"/>
      <c r="G75" s="46"/>
      <c r="H75" s="83" t="b">
        <v>0</v>
      </c>
      <c r="I75" s="84"/>
      <c r="J75" s="51"/>
      <c r="K75" s="4"/>
      <c r="L75" s="82"/>
      <c r="M75" s="6"/>
      <c r="N75" s="6"/>
      <c r="O75" s="6"/>
      <c r="P75" s="6"/>
      <c r="Q75" s="6"/>
    </row>
    <row r="76" spans="2:17" s="1" customFormat="1" ht="35.25" customHeight="1" x14ac:dyDescent="0.2">
      <c r="B76" s="144" t="s">
        <v>55</v>
      </c>
      <c r="C76" s="145"/>
      <c r="D76" s="35"/>
      <c r="E76" s="34"/>
      <c r="F76" s="34"/>
      <c r="G76" s="46"/>
      <c r="H76" s="83" t="b">
        <v>0</v>
      </c>
      <c r="I76" s="84"/>
      <c r="J76" s="51"/>
      <c r="K76" s="4"/>
      <c r="L76" s="82"/>
      <c r="M76" s="6"/>
      <c r="N76" s="6"/>
      <c r="O76" s="6"/>
      <c r="P76" s="6"/>
      <c r="Q76" s="6"/>
    </row>
    <row r="77" spans="2:17" s="1" customFormat="1" ht="16.5" customHeight="1" x14ac:dyDescent="0.2">
      <c r="B77" s="144" t="s">
        <v>56</v>
      </c>
      <c r="C77" s="145"/>
      <c r="D77" s="35"/>
      <c r="E77" s="35"/>
      <c r="F77" s="35"/>
      <c r="G77" s="46"/>
      <c r="H77" s="83" t="b">
        <v>0</v>
      </c>
      <c r="I77" s="84"/>
      <c r="J77" s="51"/>
      <c r="K77" s="4"/>
      <c r="L77" s="82"/>
      <c r="M77" s="6"/>
      <c r="N77" s="6"/>
      <c r="O77" s="6"/>
      <c r="P77" s="6"/>
      <c r="Q77" s="6"/>
    </row>
    <row r="78" spans="2:17" s="1" customFormat="1" ht="16.5" customHeight="1" x14ac:dyDescent="0.2">
      <c r="B78" s="161" t="s">
        <v>57</v>
      </c>
      <c r="C78" s="162"/>
      <c r="D78" s="115" t="s">
        <v>34</v>
      </c>
      <c r="E78" s="19"/>
      <c r="F78" s="19"/>
      <c r="G78" s="169"/>
      <c r="H78" s="83" t="b">
        <v>0</v>
      </c>
      <c r="I78" s="84"/>
      <c r="J78" s="51"/>
      <c r="K78" s="4"/>
      <c r="L78" s="82"/>
      <c r="M78" s="6"/>
      <c r="N78" s="6"/>
      <c r="O78" s="6"/>
      <c r="P78" s="6"/>
      <c r="Q78" s="6"/>
    </row>
    <row r="79" spans="2:17" s="1" customFormat="1" ht="16.5" customHeight="1" x14ac:dyDescent="0.2">
      <c r="B79" s="163"/>
      <c r="C79" s="164"/>
      <c r="D79" s="78" t="s">
        <v>65</v>
      </c>
      <c r="E79" s="23"/>
      <c r="F79" s="23"/>
      <c r="G79" s="170"/>
      <c r="H79" s="83" t="b">
        <v>0</v>
      </c>
      <c r="I79" s="84"/>
      <c r="J79" s="51"/>
      <c r="K79" s="4"/>
      <c r="L79" s="82"/>
      <c r="M79" s="6"/>
      <c r="N79" s="6"/>
      <c r="O79" s="6"/>
      <c r="P79" s="6"/>
      <c r="Q79" s="6"/>
    </row>
    <row r="80" spans="2:17" s="1" customFormat="1" ht="16.5" customHeight="1" x14ac:dyDescent="0.2">
      <c r="B80" s="166"/>
      <c r="C80" s="167"/>
      <c r="D80" s="111" t="s">
        <v>25</v>
      </c>
      <c r="E80" s="172"/>
      <c r="F80" s="173"/>
      <c r="G80" s="171"/>
      <c r="H80" s="83" t="b">
        <f>IF(E80&lt;&gt;"",TRUE,FALSE)</f>
        <v>0</v>
      </c>
      <c r="I80" s="84"/>
      <c r="J80" s="51"/>
      <c r="K80" s="4"/>
      <c r="L80" s="82"/>
      <c r="M80" s="6"/>
      <c r="N80" s="6"/>
      <c r="O80" s="6"/>
      <c r="P80" s="6"/>
      <c r="Q80" s="6"/>
    </row>
    <row r="81" spans="2:17" s="1" customFormat="1" ht="16.5" customHeight="1" x14ac:dyDescent="0.2">
      <c r="B81" s="161" t="s">
        <v>58</v>
      </c>
      <c r="C81" s="162"/>
      <c r="D81" s="78" t="s">
        <v>23</v>
      </c>
      <c r="E81" s="36"/>
      <c r="F81" s="36"/>
      <c r="G81" s="170"/>
      <c r="H81" s="83" t="b">
        <v>0</v>
      </c>
      <c r="I81" s="84"/>
      <c r="J81" s="51"/>
      <c r="K81" s="4"/>
      <c r="L81" s="82"/>
      <c r="M81" s="6"/>
      <c r="N81" s="6"/>
      <c r="O81" s="6"/>
      <c r="P81" s="6"/>
      <c r="Q81" s="6"/>
    </row>
    <row r="82" spans="2:17" s="1" customFormat="1" ht="16.5" customHeight="1" x14ac:dyDescent="0.2">
      <c r="B82" s="163"/>
      <c r="C82" s="164"/>
      <c r="D82" s="78" t="s">
        <v>24</v>
      </c>
      <c r="E82" s="36"/>
      <c r="F82" s="36"/>
      <c r="G82" s="170"/>
      <c r="H82" s="83" t="b">
        <v>0</v>
      </c>
      <c r="I82" s="84"/>
      <c r="J82" s="51"/>
      <c r="K82" s="4"/>
      <c r="L82" s="82"/>
      <c r="M82" s="6"/>
      <c r="N82" s="6"/>
      <c r="O82" s="6"/>
      <c r="P82" s="6"/>
      <c r="Q82" s="6"/>
    </row>
    <row r="83" spans="2:17" s="1" customFormat="1" ht="16.5" customHeight="1" x14ac:dyDescent="0.2">
      <c r="B83" s="166"/>
      <c r="C83" s="167"/>
      <c r="D83" s="111" t="s">
        <v>25</v>
      </c>
      <c r="E83" s="172"/>
      <c r="F83" s="173"/>
      <c r="G83" s="171"/>
      <c r="H83" s="83" t="b">
        <f>IF(E83&lt;&gt;"",TRUE,FALSE)</f>
        <v>0</v>
      </c>
      <c r="I83" s="84"/>
      <c r="J83" s="51"/>
      <c r="K83" s="4"/>
      <c r="L83" s="82"/>
      <c r="M83" s="6"/>
      <c r="N83" s="6"/>
      <c r="O83" s="6"/>
      <c r="P83" s="6"/>
      <c r="Q83" s="6"/>
    </row>
    <row r="84" spans="2:17" s="41" customFormat="1" ht="16.5" customHeight="1" x14ac:dyDescent="0.2">
      <c r="B84" s="75" t="str">
        <f>IF(OR(AND(G6&lt;&gt;0,D14&gt;60,I16=FALSE),AND(G6&lt;&gt;0,D15&gt;60,I16=TRUE),AND(G6&lt;&gt;0,D17&lt;3000),AND(G6&lt;&gt;0,OR(AND(H20=TRUE,I23=TRUE),AND(I39=TRUE,I23=TRUE),AND(I40=TRUE,I23=TRUE),AND(I52=TRUE,H52=TRUE),I71=TRUE,E43=0,F43=0,E44=0,F44=0,H14=TRUE))),1,"")</f>
        <v/>
      </c>
      <c r="C84" s="75" t="str">
        <f>IF(AND(G6&lt;&gt;0,OR(AND(H53=TRUE,H60=TRUE),AND(I53=TRUE,I60=TRUE),H21=TRUE,I34=TRUE,H72=TRUE,H77=TRUE,H81=TRUE,H82=TRUE,H83=TRUE,H41=TRUE,H42=TRUE,I41=TRUE,I42=TRUE,H44=TRUE,I44=TRUE)),2,"")</f>
        <v/>
      </c>
      <c r="D84" s="75" t="str">
        <f>IF(AND(G6&lt;&gt;0,OR(AND(E43&lt;1.5,E43&gt;0),AND(D15&gt;40,D15&lt;51,I16=TRUE,I23=TRUE),AND(F43&lt;1.5,F43&gt;0),AND(E44&lt;1.5,E44&gt;0),AND(F44&lt;1.5,F44&gt;0),AND(H52=TRUE,I52=FALSE),AND(H52=FALSE,I52=TRUE),E65&gt;3,F65&gt;3,E67&gt;3,F67&gt;3,H21=TRUE,I27=TRUE,H45=TRUE,I45=TRUE,H62=TRUE,H64=TRUE,I62=TRUE,I64=TRUE,H65=TRUE,I65=TRUE,H66=TRUE,I66=TRUE,H67=TRUE,I67=TRUE,H68=TRUE,I68=TRUE,H75=TRUE,H76=TRUE,H78=TRUE,H79=TRUE,H80=TRUE)),3,"")</f>
        <v/>
      </c>
      <c r="E84" s="76" t="str">
        <f>IF(AND(G6&lt;&gt;0,B84="",C84="",D84=""),4,"")</f>
        <v/>
      </c>
      <c r="F84" s="77"/>
      <c r="G84" s="77"/>
      <c r="H84" s="86"/>
      <c r="I84" s="87"/>
      <c r="J84" s="51"/>
      <c r="K84" s="39"/>
      <c r="L84" s="101"/>
      <c r="M84" s="40"/>
      <c r="N84" s="40"/>
      <c r="O84" s="40"/>
      <c r="P84" s="40"/>
      <c r="Q84" s="40"/>
    </row>
    <row r="85" spans="2:17" s="1" customFormat="1" ht="51.95" customHeight="1" x14ac:dyDescent="0.2">
      <c r="B85" s="181" t="s">
        <v>59</v>
      </c>
      <c r="C85" s="181"/>
      <c r="D85" s="182" t="str">
        <f>IF(H7=TRUE,"Norme VSS non applicable",IF($B$84=1,"refuser",IF($C$84=2,"mesures sont nécessaires; éventuellement refuser",IF($D$84=3,"mesures sont nécessaires",IF($E$84=4,"Ok !","")))))</f>
        <v/>
      </c>
      <c r="E85" s="182"/>
      <c r="F85" s="182"/>
      <c r="G85" s="78" t="str">
        <f>IF(B84=1,"(si le défaut ne peut être corrigé)","")</f>
        <v/>
      </c>
      <c r="H85" s="86"/>
      <c r="I85" s="87"/>
      <c r="J85" s="51"/>
      <c r="K85" s="4"/>
      <c r="L85" s="97"/>
    </row>
    <row r="86" spans="2:17" s="1" customFormat="1" ht="12.75" customHeight="1" x14ac:dyDescent="0.2">
      <c r="B86" s="26"/>
      <c r="C86" s="17"/>
      <c r="D86" s="42"/>
      <c r="E86" s="17"/>
      <c r="F86" s="43"/>
      <c r="G86" s="38"/>
      <c r="H86" s="86"/>
      <c r="I86" s="87"/>
      <c r="J86" s="51"/>
      <c r="K86" s="4"/>
      <c r="L86" s="97"/>
    </row>
    <row r="87" spans="2:17" s="1" customFormat="1" ht="16.5" customHeight="1" x14ac:dyDescent="0.2">
      <c r="B87" s="26" t="s">
        <v>13</v>
      </c>
      <c r="C87" s="17"/>
      <c r="D87" s="17"/>
      <c r="E87" s="17"/>
      <c r="F87" s="168"/>
      <c r="G87" s="168"/>
      <c r="H87" s="86"/>
      <c r="I87" s="87"/>
      <c r="J87" s="51"/>
      <c r="K87" s="4"/>
      <c r="L87" s="97"/>
    </row>
    <row r="88" spans="2:17" s="1" customFormat="1" ht="16.5" customHeight="1" x14ac:dyDescent="0.2">
      <c r="B88" s="148"/>
      <c r="C88" s="149"/>
      <c r="D88" s="149"/>
      <c r="E88" s="149"/>
      <c r="F88" s="149"/>
      <c r="G88" s="150"/>
      <c r="H88" s="86"/>
      <c r="I88" s="87"/>
      <c r="J88" s="51"/>
      <c r="K88" s="4"/>
      <c r="L88" s="97"/>
    </row>
    <row r="89" spans="2:17" s="1" customFormat="1" ht="15" customHeight="1" x14ac:dyDescent="0.2">
      <c r="B89" s="151"/>
      <c r="C89" s="152"/>
      <c r="D89" s="152"/>
      <c r="E89" s="152"/>
      <c r="F89" s="152"/>
      <c r="G89" s="153"/>
      <c r="H89" s="88"/>
      <c r="I89" s="89"/>
      <c r="J89" s="52"/>
      <c r="K89" s="4"/>
      <c r="L89" s="82"/>
      <c r="M89" s="6"/>
      <c r="N89" s="6"/>
      <c r="O89" s="6"/>
      <c r="P89" s="6"/>
      <c r="Q89" s="6"/>
    </row>
    <row r="90" spans="2:17" s="1" customFormat="1" x14ac:dyDescent="0.2">
      <c r="B90" s="151"/>
      <c r="C90" s="152"/>
      <c r="D90" s="152"/>
      <c r="E90" s="152"/>
      <c r="F90" s="152"/>
      <c r="G90" s="153"/>
      <c r="H90" s="88"/>
      <c r="I90" s="89"/>
      <c r="J90" s="52"/>
      <c r="K90" s="4"/>
      <c r="L90" s="82"/>
      <c r="M90" s="6"/>
      <c r="N90" s="6"/>
      <c r="O90" s="6"/>
      <c r="P90" s="6"/>
      <c r="Q90" s="6"/>
    </row>
    <row r="91" spans="2:17" s="1" customFormat="1" x14ac:dyDescent="0.2">
      <c r="B91" s="151"/>
      <c r="C91" s="152"/>
      <c r="D91" s="152"/>
      <c r="E91" s="152"/>
      <c r="F91" s="152"/>
      <c r="G91" s="153"/>
      <c r="H91" s="88"/>
      <c r="I91" s="89"/>
      <c r="J91" s="52"/>
      <c r="K91" s="4"/>
      <c r="L91" s="82"/>
      <c r="M91" s="6"/>
      <c r="N91" s="6"/>
      <c r="O91" s="6"/>
      <c r="P91" s="6"/>
      <c r="Q91" s="6"/>
    </row>
    <row r="92" spans="2:17" x14ac:dyDescent="0.2">
      <c r="B92" s="151"/>
      <c r="C92" s="152"/>
      <c r="D92" s="152"/>
      <c r="E92" s="152"/>
      <c r="F92" s="152"/>
      <c r="G92" s="153"/>
    </row>
    <row r="93" spans="2:17" x14ac:dyDescent="0.2">
      <c r="B93" s="151"/>
      <c r="C93" s="152"/>
      <c r="D93" s="152"/>
      <c r="E93" s="152"/>
      <c r="F93" s="152"/>
      <c r="G93" s="153"/>
    </row>
    <row r="94" spans="2:17" x14ac:dyDescent="0.2">
      <c r="B94" s="151"/>
      <c r="C94" s="152"/>
      <c r="D94" s="152"/>
      <c r="E94" s="152"/>
      <c r="F94" s="152"/>
      <c r="G94" s="153"/>
    </row>
    <row r="95" spans="2:17" x14ac:dyDescent="0.2">
      <c r="B95" s="151"/>
      <c r="C95" s="152"/>
      <c r="D95" s="152"/>
      <c r="E95" s="152"/>
      <c r="F95" s="152"/>
      <c r="G95" s="153"/>
    </row>
    <row r="96" spans="2:17" x14ac:dyDescent="0.2">
      <c r="B96" s="151"/>
      <c r="C96" s="152"/>
      <c r="D96" s="152"/>
      <c r="E96" s="152"/>
      <c r="F96" s="152"/>
      <c r="G96" s="153"/>
    </row>
    <row r="97" spans="2:7" x14ac:dyDescent="0.2">
      <c r="B97" s="151"/>
      <c r="C97" s="152"/>
      <c r="D97" s="152"/>
      <c r="E97" s="152"/>
      <c r="F97" s="152"/>
      <c r="G97" s="153"/>
    </row>
    <row r="98" spans="2:7" x14ac:dyDescent="0.2">
      <c r="B98" s="154"/>
      <c r="C98" s="155"/>
      <c r="D98" s="155"/>
      <c r="E98" s="155"/>
      <c r="F98" s="155"/>
      <c r="G98" s="156"/>
    </row>
  </sheetData>
  <sheetProtection selectLockedCells="1"/>
  <mergeCells count="71">
    <mergeCell ref="D1:E1"/>
    <mergeCell ref="B34:D34"/>
    <mergeCell ref="B27:D27"/>
    <mergeCell ref="B28:C33"/>
    <mergeCell ref="V2:X2"/>
    <mergeCell ref="B24:C24"/>
    <mergeCell ref="B26:C26"/>
    <mergeCell ref="E9:G9"/>
    <mergeCell ref="B19:C19"/>
    <mergeCell ref="B20:C20"/>
    <mergeCell ref="E20:E21"/>
    <mergeCell ref="B21:C21"/>
    <mergeCell ref="E14:G14"/>
    <mergeCell ref="E17:G17"/>
    <mergeCell ref="B16:C16"/>
    <mergeCell ref="B22:C22"/>
    <mergeCell ref="G47:G52"/>
    <mergeCell ref="B36:D37"/>
    <mergeCell ref="E36:F36"/>
    <mergeCell ref="B41:C42"/>
    <mergeCell ref="G41:G42"/>
    <mergeCell ref="B43:C44"/>
    <mergeCell ref="B45:C46"/>
    <mergeCell ref="B47:C52"/>
    <mergeCell ref="G36:G37"/>
    <mergeCell ref="B38:B40"/>
    <mergeCell ref="G38:G40"/>
    <mergeCell ref="B55:C56"/>
    <mergeCell ref="B63:C64"/>
    <mergeCell ref="B74:D74"/>
    <mergeCell ref="B72:C72"/>
    <mergeCell ref="B77:C77"/>
    <mergeCell ref="B70:C70"/>
    <mergeCell ref="G81:G83"/>
    <mergeCell ref="E83:F83"/>
    <mergeCell ref="B78:C80"/>
    <mergeCell ref="B85:C85"/>
    <mergeCell ref="B75:C75"/>
    <mergeCell ref="B76:C76"/>
    <mergeCell ref="D85:F85"/>
    <mergeCell ref="B88:G98"/>
    <mergeCell ref="B10:B13"/>
    <mergeCell ref="D11:E11"/>
    <mergeCell ref="B57:C58"/>
    <mergeCell ref="B59:C60"/>
    <mergeCell ref="B61:C62"/>
    <mergeCell ref="B53:C54"/>
    <mergeCell ref="F87:G87"/>
    <mergeCell ref="G78:G80"/>
    <mergeCell ref="E80:F80"/>
    <mergeCell ref="G61:G62"/>
    <mergeCell ref="G63:G64"/>
    <mergeCell ref="B65:D66"/>
    <mergeCell ref="B67:D68"/>
    <mergeCell ref="B71:C71"/>
    <mergeCell ref="B81:C83"/>
    <mergeCell ref="H2:J2"/>
    <mergeCell ref="D22:E22"/>
    <mergeCell ref="G28:G33"/>
    <mergeCell ref="B2:G2"/>
    <mergeCell ref="B4:C4"/>
    <mergeCell ref="D4:E4"/>
    <mergeCell ref="B5:C5"/>
    <mergeCell ref="D5:E5"/>
    <mergeCell ref="B6:C6"/>
    <mergeCell ref="D6:E6"/>
    <mergeCell ref="D8:E8"/>
    <mergeCell ref="B9:C9"/>
    <mergeCell ref="B23:C23"/>
    <mergeCell ref="B15:C15"/>
    <mergeCell ref="B7:E7"/>
  </mergeCells>
  <conditionalFormatting sqref="D14">
    <cfRule type="expression" dxfId="67" priority="6">
      <formula>AND(D14&gt;60,I16=FALSE)</formula>
    </cfRule>
  </conditionalFormatting>
  <conditionalFormatting sqref="F27">
    <cfRule type="expression" dxfId="66" priority="79">
      <formula>I27=TRUE</formula>
    </cfRule>
  </conditionalFormatting>
  <conditionalFormatting sqref="F34">
    <cfRule type="expression" dxfId="65" priority="78">
      <formula>I34=TRUE</formula>
    </cfRule>
  </conditionalFormatting>
  <conditionalFormatting sqref="E43">
    <cfRule type="expression" dxfId="64" priority="74">
      <formula>AND($G$6&lt;&gt;0,E43=0)</formula>
    </cfRule>
    <cfRule type="expression" dxfId="63" priority="75">
      <formula>AND(E43&gt;0,E43&lt;1.5)</formula>
    </cfRule>
  </conditionalFormatting>
  <conditionalFormatting sqref="E44">
    <cfRule type="expression" dxfId="62" priority="72">
      <formula>AND(G6&lt;&gt;0,E44=0)</formula>
    </cfRule>
    <cfRule type="expression" dxfId="61" priority="73">
      <formula>AND(E44&gt;0,E44&lt;3)</formula>
    </cfRule>
  </conditionalFormatting>
  <conditionalFormatting sqref="F43">
    <cfRule type="expression" dxfId="60" priority="70">
      <formula>AND(G6&lt;&gt;0,F43=0)</formula>
    </cfRule>
    <cfRule type="expression" dxfId="59" priority="71">
      <formula>AND(F43&gt;0,F43&lt;1.5)</formula>
    </cfRule>
  </conditionalFormatting>
  <conditionalFormatting sqref="F44">
    <cfRule type="expression" dxfId="58" priority="68">
      <formula>AND(G6&lt;&gt;0,F44=0)</formula>
    </cfRule>
    <cfRule type="expression" dxfId="57" priority="69">
      <formula>AND(F44&gt;0,F44&lt;3)</formula>
    </cfRule>
  </conditionalFormatting>
  <conditionalFormatting sqref="E45">
    <cfRule type="expression" dxfId="56" priority="67">
      <formula>H45=TRUE</formula>
    </cfRule>
  </conditionalFormatting>
  <conditionalFormatting sqref="F45">
    <cfRule type="expression" dxfId="55" priority="66">
      <formula>I45=TRUE</formula>
    </cfRule>
  </conditionalFormatting>
  <conditionalFormatting sqref="E52">
    <cfRule type="expression" dxfId="54" priority="84">
      <formula>AND(H52=TRUE,I52=FALSE)</formula>
    </cfRule>
    <cfRule type="expression" dxfId="53" priority="85">
      <formula>AND(I52=TRUE,H52=TRUE)</formula>
    </cfRule>
  </conditionalFormatting>
  <conditionalFormatting sqref="F52">
    <cfRule type="expression" dxfId="52" priority="86">
      <formula>AND(I52=TRUE,H52=FALSE)</formula>
    </cfRule>
    <cfRule type="expression" dxfId="51" priority="87">
      <formula>AND(H52=TRUE,I52=TRUE)</formula>
    </cfRule>
  </conditionalFormatting>
  <conditionalFormatting sqref="E57">
    <cfRule type="expression" dxfId="50" priority="48">
      <formula>AND($H$53=TRUE,$H$55=TRUE,$H$57=TRUE)</formula>
    </cfRule>
    <cfRule type="expression" dxfId="49" priority="51">
      <formula>AND(H57=TRUE,H54=TRUE)</formula>
    </cfRule>
    <cfRule type="expression" dxfId="48" priority="65">
      <formula>AND(H57=TRUE,H60=TRUE)</formula>
    </cfRule>
  </conditionalFormatting>
  <conditionalFormatting sqref="F57">
    <cfRule type="expression" dxfId="47" priority="64">
      <formula>AND(I57=TRUE,I60=TRUE)</formula>
    </cfRule>
  </conditionalFormatting>
  <conditionalFormatting sqref="E60">
    <cfRule type="expression" dxfId="46" priority="63">
      <formula>OR(AND($H$53=TRUE,$H$60=TRUE),AND(H60=TRUE,H57=TRUE))</formula>
    </cfRule>
  </conditionalFormatting>
  <conditionalFormatting sqref="F60">
    <cfRule type="expression" dxfId="45" priority="62">
      <formula>OR(AND($I$53=TRUE,$I$60=TRUE),AND(I60=TRUE,I57=TRUE))</formula>
    </cfRule>
  </conditionalFormatting>
  <conditionalFormatting sqref="E62">
    <cfRule type="expression" dxfId="44" priority="61">
      <formula>H62=TRUE</formula>
    </cfRule>
  </conditionalFormatting>
  <conditionalFormatting sqref="F62">
    <cfRule type="expression" dxfId="43" priority="60">
      <formula>I62=TRUE</formula>
    </cfRule>
  </conditionalFormatting>
  <conditionalFormatting sqref="E64">
    <cfRule type="expression" dxfId="42" priority="59">
      <formula>H64=TRUE</formula>
    </cfRule>
  </conditionalFormatting>
  <conditionalFormatting sqref="F64">
    <cfRule type="expression" dxfId="41" priority="58">
      <formula>I64=TRUE</formula>
    </cfRule>
  </conditionalFormatting>
  <conditionalFormatting sqref="F66">
    <cfRule type="expression" dxfId="40" priority="55">
      <formula>I66=TRUE</formula>
    </cfRule>
  </conditionalFormatting>
  <conditionalFormatting sqref="E55">
    <cfRule type="expression" dxfId="39" priority="49">
      <formula>AND(AND($H$53=TRUE,$H$55=TRUE),AND($H$53=TRUE,$H$57=TRUE))</formula>
    </cfRule>
    <cfRule type="expression" dxfId="38" priority="54">
      <formula>AND(H54=TRUE,H55=TRUE)</formula>
    </cfRule>
  </conditionalFormatting>
  <conditionalFormatting sqref="E54">
    <cfRule type="expression" dxfId="37" priority="52">
      <formula>AND(H54=TRUE,H57=TRUE)</formula>
    </cfRule>
    <cfRule type="expression" dxfId="36" priority="53">
      <formula>AND(H54=TRUE,H55=TRUE)</formula>
    </cfRule>
  </conditionalFormatting>
  <conditionalFormatting sqref="E53">
    <cfRule type="expression" dxfId="35" priority="50">
      <formula>AND(AND($H$53=TRUE,$H$55=TRUE),AND($H$53=TRUE,$H$57=TRUE))</formula>
    </cfRule>
  </conditionalFormatting>
  <conditionalFormatting sqref="D72">
    <cfRule type="expression" dxfId="34" priority="47">
      <formula>H72=TRUE</formula>
    </cfRule>
  </conditionalFormatting>
  <conditionalFormatting sqref="E71">
    <cfRule type="expression" dxfId="33" priority="46">
      <formula>H71=TRUE</formula>
    </cfRule>
  </conditionalFormatting>
  <conditionalFormatting sqref="F71">
    <cfRule type="expression" dxfId="32" priority="45">
      <formula>I71=TRUE</formula>
    </cfRule>
  </conditionalFormatting>
  <conditionalFormatting sqref="E80:F80">
    <cfRule type="expression" dxfId="31" priority="44">
      <formula>H80=TRUE</formula>
    </cfRule>
  </conditionalFormatting>
  <conditionalFormatting sqref="E83:F83">
    <cfRule type="expression" dxfId="30" priority="43">
      <formula>H83=TRUE</formula>
    </cfRule>
  </conditionalFormatting>
  <conditionalFormatting sqref="E81">
    <cfRule type="expression" dxfId="29" priority="42">
      <formula>H81=TRUE</formula>
    </cfRule>
  </conditionalFormatting>
  <conditionalFormatting sqref="E82">
    <cfRule type="expression" dxfId="28" priority="41">
      <formula>H82=TRUE</formula>
    </cfRule>
  </conditionalFormatting>
  <conditionalFormatting sqref="E75">
    <cfRule type="expression" dxfId="27" priority="40">
      <formula>H75=TRUE</formula>
    </cfRule>
  </conditionalFormatting>
  <conditionalFormatting sqref="E76">
    <cfRule type="expression" dxfId="26" priority="39">
      <formula>H76=TRUE</formula>
    </cfRule>
  </conditionalFormatting>
  <conditionalFormatting sqref="E78">
    <cfRule type="expression" dxfId="25" priority="37">
      <formula>H78=TRUE</formula>
    </cfRule>
  </conditionalFormatting>
  <conditionalFormatting sqref="E79">
    <cfRule type="expression" dxfId="24" priority="36">
      <formula>H79=TRUE</formula>
    </cfRule>
  </conditionalFormatting>
  <conditionalFormatting sqref="E41">
    <cfRule type="expression" dxfId="23" priority="35">
      <formula>OR(AND(I16=FALSE,OR(AND($D$14=20,E41&gt;0,E41&lt;27),AND($D$14=30,E41&gt;0,E41&lt;27),AND($D$14=40,E41&gt;0,E41&lt;40),AND($D$14=50,E41&gt;0,E41&lt;55),AND($D$14=60,E41&gt;0,E41&lt;75),AND($D$14=60,I21="WAHR",E41&gt;0,E41&lt;100))),AND(I16=TRUE,OR(AND($D$15=20,E41&gt;0,E41&lt;27),AND($D$15=30,E41&gt;0,E41&lt;27),AND($D$15=40,E41&gt;0,E41&lt;40),AND($D$15=50,E41&gt;0,E41&lt;55),AND($D$15=60,E41&gt;0,E41&lt;75),AND($D$15=60,$I$21="WAHR",E41&gt;0,E41&lt;100))))</formula>
    </cfRule>
  </conditionalFormatting>
  <conditionalFormatting sqref="F41">
    <cfRule type="expression" dxfId="22" priority="34">
      <formula>OR(AND($I$16=FALSE,OR(AND($D$14=20,F41&gt;0,F41&lt;27),AND($D$14=30,F41&gt;0,F41&lt;27),AND($D$14=40,F41&gt;0,F41&lt;40),AND($D$14=50,F41&gt;0,F41&lt;55),AND($D$14=60,F41&gt;0,F41&lt;75),AND($D$14=60,J21="WAHR",F41&gt;0,F41&lt;100))),AND($I$16=TRUE,OR(AND($D$15=20,F41&gt;0,F41&lt;27),AND($D$15=30,F41&gt;0,F41&lt;27),AND($D$15=40,F41&gt;0,F41&lt;40),AND($D$15=50,F41&gt;0,F41&lt;55),AND($D$15=60,F41&gt;0,F41&lt;75),AND($D$15=60,$I$21="WAHR",F41&gt;0,F41&lt;100))))</formula>
    </cfRule>
  </conditionalFormatting>
  <conditionalFormatting sqref="E42">
    <cfRule type="expression" dxfId="21" priority="33">
      <formula>OR(AND($I$16=FALSE,OR(AND($D$14=20,E42&gt;0,E42&lt;27),AND($D$14=30,E42&gt;0,E42&lt;27),AND($D$14=40,E42&gt;0,E42&lt;40),AND($D$14=50,E42&gt;0,E42&lt;55),AND($D$14=60,E42&gt;0,E42&lt;75),AND($D$14=60,I22="WAHR",E42&gt;0,E42&lt;100))),AND($I$16=TRUE,OR(AND($D$15=20,E42&gt;0,E42&lt;27),AND($D$15=30,E42&gt;0,E42&lt;27),AND($D$15=40,E42&gt;0,E42&lt;40),AND($D$15=50,E42&gt;0,E42&lt;55),AND($D$15=60,E42&gt;0,E42&lt;75),AND($D$15=60,$I$21="WAHR",E42&gt;0,E42&lt;100))))</formula>
    </cfRule>
  </conditionalFormatting>
  <conditionalFormatting sqref="F42">
    <cfRule type="expression" dxfId="20" priority="32">
      <formula>OR(AND($I$16=FALSE,OR(AND($D$14=20,F42&gt;0,F42&lt;27),AND($D$14=30,F42&gt;0,F42&lt;27),AND($D$14=40,F42&gt;0,F42&lt;40),AND($D$14=50,F42&gt;0,F42&lt;55),AND($D$14=60,F42&gt;0,F42&lt;75),AND($D$14=60,J22="WAHR",F42&gt;0,F42&lt;100))),AND($I$16=TRUE,OR(AND($D$15=20,F42&gt;0,F42&lt;27),AND($D$15=30,F42&gt;0,F42&lt;27),AND($D$15=40,F42&gt;0,F42&lt;40),AND($D$15=50,F42&gt;0,F42&lt;55),AND($D$15=60,F42&gt;0,F42&lt;75),AND($D$15=60,$I$21="WAHR",F42&gt;0,F42&lt;100))))</formula>
    </cfRule>
  </conditionalFormatting>
  <conditionalFormatting sqref="E77">
    <cfRule type="expression" dxfId="19" priority="27">
      <formula>H77=TRUE</formula>
    </cfRule>
  </conditionalFormatting>
  <conditionalFormatting sqref="G85">
    <cfRule type="expression" dxfId="18" priority="21">
      <formula>B84=1</formula>
    </cfRule>
  </conditionalFormatting>
  <conditionalFormatting sqref="E66">
    <cfRule type="expression" dxfId="17" priority="20">
      <formula>H66=TRUE</formula>
    </cfRule>
  </conditionalFormatting>
  <conditionalFormatting sqref="E68">
    <cfRule type="expression" dxfId="16" priority="19">
      <formula>H68=TRUE</formula>
    </cfRule>
  </conditionalFormatting>
  <conditionalFormatting sqref="F68">
    <cfRule type="expression" dxfId="15" priority="18">
      <formula>I68=TRUE</formula>
    </cfRule>
  </conditionalFormatting>
  <conditionalFormatting sqref="D16">
    <cfRule type="expression" dxfId="14" priority="17">
      <formula>OR(AND(D16&gt;10000,I22=TRUE,I23=TRUE),AND(D16&gt;10000,H21=TRUE,I22=TRUE,I23=TRUE))</formula>
    </cfRule>
  </conditionalFormatting>
  <conditionalFormatting sqref="D15">
    <cfRule type="expression" dxfId="13" priority="13">
      <formula>AND(D15&gt;60,I16=TRUE)</formula>
    </cfRule>
  </conditionalFormatting>
  <conditionalFormatting sqref="F21">
    <cfRule type="expression" dxfId="12" priority="110">
      <formula>AND(I21=TRUE,I23=TRUE,#REF!=TRUE)</formula>
    </cfRule>
  </conditionalFormatting>
  <conditionalFormatting sqref="D21">
    <cfRule type="expression" dxfId="11" priority="111">
      <formula>AND(D21&gt;10,OR(AND(H14=TRUE,I16=FALSE,I23=TRUE,#REF!=TRUE),AND(D15&gt;50,I16=TRUE,I23=TRUE,#REF!=TRUE)))</formula>
    </cfRule>
    <cfRule type="expression" dxfId="10" priority="112">
      <formula>D21&gt;10</formula>
    </cfRule>
  </conditionalFormatting>
  <conditionalFormatting sqref="D20">
    <cfRule type="expression" dxfId="9" priority="113">
      <formula>AND(D20&gt;8.49,I23=TRUE,#REF!=TRUE)</formula>
    </cfRule>
  </conditionalFormatting>
  <conditionalFormatting sqref="D17">
    <cfRule type="expression" dxfId="8" priority="114">
      <formula>OR(AND(D17&gt;10000,I23=TRUE,#REF!=TRUE),AND(D17&gt;10000,H22=TRUE,I23=TRUE,#REF!=TRUE))</formula>
    </cfRule>
  </conditionalFormatting>
  <conditionalFormatting sqref="C40">
    <cfRule type="expression" dxfId="7" priority="115">
      <formula>AND(I40=TRUE,#REF!=TRUE,I23=TRUE)</formula>
    </cfRule>
  </conditionalFormatting>
  <conditionalFormatting sqref="C39">
    <cfRule type="expression" dxfId="6" priority="116">
      <formula>AND(I39=TRUE,#REF!=TRUE,I23=TRUE)</formula>
    </cfRule>
  </conditionalFormatting>
  <conditionalFormatting sqref="E23">
    <cfRule type="expression" dxfId="5" priority="117">
      <formula>OR(AND(H14=TRUE,I23=TRUE,#REF!=TRUE,I16=FALSE),AND(D20&gt;8.49,I23=TRUE,#REF!=TRUE),AND(I23=TRUE,I21=TRUE,#REF!=TRUE),AND(I23=TRUE,#REF!=TRUE,I39=TRUE),AND(I23=TRUE,#REF!=TRUE,I40=TRUE),AND(D15&gt;50,I16=TRUE,I23=TRUE,#REF!=TRUE),AND(I23=TRUE,#REF!=TRUE,D17&gt;10000))</formula>
    </cfRule>
    <cfRule type="expression" dxfId="4" priority="118">
      <formula>OR(AND(D14&gt;40,D14&lt;51,I16=FALSE,I23=TRUE,#REF!=TRUE),AND(D15&gt;40,D15&lt;51,I16=TRUE,I23=TRUE,#REF!=TRUE))</formula>
    </cfRule>
  </conditionalFormatting>
  <conditionalFormatting sqref="D85">
    <cfRule type="expression" dxfId="3" priority="1">
      <formula>OR(D85="Norme VSS non applicable",D85="Ok !")</formula>
    </cfRule>
    <cfRule type="expression" dxfId="2" priority="2">
      <formula>D85="mesures sont nécessaires"</formula>
    </cfRule>
    <cfRule type="expression" dxfId="1" priority="3">
      <formula>D85="mesures sont nécessaires; éventuellement refuser"</formula>
    </cfRule>
    <cfRule type="expression" dxfId="0" priority="4">
      <formula>$D$85="refuser"</formula>
    </cfRule>
  </conditionalFormatting>
  <pageMargins left="0.15748031496062992" right="0.15748031496062992" top="0.19685039370078741" bottom="0.31496062992125984" header="0.15748031496062992" footer="0.15748031496062992"/>
  <pageSetup paperSize="9" scale="90" orientation="portrait" r:id="rId1"/>
  <headerFooter>
    <oddFooter xml:space="preserve">&amp;L&amp;8          AH_Beurteilung_Standort_Fussgaengerstreifen_F.xlsx&amp;R&amp;8&amp;P / &amp;N                     </oddFooter>
    <firstFooter>&amp;L&amp;8Publication : Direction des travaux publics et des transports / Office des ponts et chaussées&amp;R&amp;8&amp;P / &amp;N</firstFooter>
  </headerFooter>
  <ignoredErrors>
    <ignoredError sqref="E33:F33" unlockedFormula="1"/>
  </ignoredErrors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altText="Hauptstrasse" r:id="rId5">
            <anchor moveWithCells="1">
              <from>
                <xdr:col>3</xdr:col>
                <xdr:colOff>0</xdr:colOff>
                <xdr:row>8</xdr:row>
                <xdr:rowOff>19050</xdr:rowOff>
              </from>
              <to>
                <xdr:col>3</xdr:col>
                <xdr:colOff>952500</xdr:colOff>
                <xdr:row>8</xdr:row>
                <xdr:rowOff>200025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>
              <from>
                <xdr:col>4</xdr:col>
                <xdr:colOff>0</xdr:colOff>
                <xdr:row>8</xdr:row>
                <xdr:rowOff>19050</xdr:rowOff>
              </from>
              <to>
                <xdr:col>5</xdr:col>
                <xdr:colOff>171450</xdr:colOff>
                <xdr:row>8</xdr:row>
                <xdr:rowOff>190500</xdr:rowOff>
              </to>
            </anchor>
          </controlPr>
        </control>
      </mc:Choice>
      <mc:Fallback>
        <control shapeId="3074" r:id="rId6" name="OptionButton2"/>
      </mc:Fallback>
    </mc:AlternateContent>
    <mc:AlternateContent xmlns:mc="http://schemas.openxmlformats.org/markup-compatibility/2006">
      <mc:Choice Requires="x14">
        <control shapeId="3075" r:id="rId8" name="OptionButton3">
          <controlPr defaultSize="0" autoLine="0" r:id="rId9">
            <anchor moveWithCells="1">
              <from>
                <xdr:col>3</xdr:col>
                <xdr:colOff>0</xdr:colOff>
                <xdr:row>9</xdr:row>
                <xdr:rowOff>19050</xdr:rowOff>
              </from>
              <to>
                <xdr:col>3</xdr:col>
                <xdr:colOff>885825</xdr:colOff>
                <xdr:row>9</xdr:row>
                <xdr:rowOff>200025</xdr:rowOff>
              </to>
            </anchor>
          </controlPr>
        </control>
      </mc:Choice>
      <mc:Fallback>
        <control shapeId="3075" r:id="rId8" name="OptionButton3"/>
      </mc:Fallback>
    </mc:AlternateContent>
    <mc:AlternateContent xmlns:mc="http://schemas.openxmlformats.org/markup-compatibility/2006">
      <mc:Choice Requires="x14">
        <control shapeId="3076" r:id="rId10" name="OptionButton4">
          <controlPr defaultSize="0" autoLine="0" r:id="rId11">
            <anchor moveWithCells="1">
              <from>
                <xdr:col>4</xdr:col>
                <xdr:colOff>0</xdr:colOff>
                <xdr:row>9</xdr:row>
                <xdr:rowOff>19050</xdr:rowOff>
              </from>
              <to>
                <xdr:col>4</xdr:col>
                <xdr:colOff>952500</xdr:colOff>
                <xdr:row>9</xdr:row>
                <xdr:rowOff>200025</xdr:rowOff>
              </to>
            </anchor>
          </controlPr>
        </control>
      </mc:Choice>
      <mc:Fallback>
        <control shapeId="3076" r:id="rId10" name="OptionButton4"/>
      </mc:Fallback>
    </mc:AlternateContent>
    <mc:AlternateContent xmlns:mc="http://schemas.openxmlformats.org/markup-compatibility/2006">
      <mc:Choice Requires="x14">
        <control shapeId="3077" r:id="rId12" name="OptionButton5">
          <controlPr defaultSize="0" autoLine="0" r:id="rId13">
            <anchor moveWithCells="1">
              <from>
                <xdr:col>5</xdr:col>
                <xdr:colOff>266700</xdr:colOff>
                <xdr:row>9</xdr:row>
                <xdr:rowOff>19050</xdr:rowOff>
              </from>
              <to>
                <xdr:col>6</xdr:col>
                <xdr:colOff>495300</xdr:colOff>
                <xdr:row>10</xdr:row>
                <xdr:rowOff>0</xdr:rowOff>
              </to>
            </anchor>
          </controlPr>
        </control>
      </mc:Choice>
      <mc:Fallback>
        <control shapeId="3077" r:id="rId12" name="OptionButton5"/>
      </mc:Fallback>
    </mc:AlternateContent>
    <mc:AlternateContent xmlns:mc="http://schemas.openxmlformats.org/markup-compatibility/2006">
      <mc:Choice Requires="x14">
        <control shapeId="3079" r:id="rId14" name="OptionButton7">
          <controlPr defaultSize="0" autoLine="0" linkedCell="I20" r:id="rId15">
            <anchor moveWithCells="1">
              <from>
                <xdr:col>5</xdr:col>
                <xdr:colOff>9525</xdr:colOff>
                <xdr:row>19</xdr:row>
                <xdr:rowOff>19050</xdr:rowOff>
              </from>
              <to>
                <xdr:col>5</xdr:col>
                <xdr:colOff>923925</xdr:colOff>
                <xdr:row>19</xdr:row>
                <xdr:rowOff>200025</xdr:rowOff>
              </to>
            </anchor>
          </controlPr>
        </control>
      </mc:Choice>
      <mc:Fallback>
        <control shapeId="3079" r:id="rId14" name="OptionButton7"/>
      </mc:Fallback>
    </mc:AlternateContent>
    <mc:AlternateContent xmlns:mc="http://schemas.openxmlformats.org/markup-compatibility/2006">
      <mc:Choice Requires="x14">
        <control shapeId="3080" r:id="rId16" name="OptionButton8">
          <controlPr defaultSize="0" autoLine="0" linkedCell="I21" r:id="rId17">
            <anchor moveWithCells="1">
              <from>
                <xdr:col>5</xdr:col>
                <xdr:colOff>9525</xdr:colOff>
                <xdr:row>20</xdr:row>
                <xdr:rowOff>9525</xdr:rowOff>
              </from>
              <to>
                <xdr:col>5</xdr:col>
                <xdr:colOff>876300</xdr:colOff>
                <xdr:row>20</xdr:row>
                <xdr:rowOff>180975</xdr:rowOff>
              </to>
            </anchor>
          </controlPr>
        </control>
      </mc:Choice>
      <mc:Fallback>
        <control shapeId="3080" r:id="rId16" name="OptionButton8"/>
      </mc:Fallback>
    </mc:AlternateContent>
    <mc:AlternateContent xmlns:mc="http://schemas.openxmlformats.org/markup-compatibility/2006">
      <mc:Choice Requires="x14">
        <control shapeId="3083" r:id="rId18" name="OptionButton11">
          <controlPr defaultSize="0" autoLine="0" r:id="rId19">
            <anchor moveWithCells="1">
              <from>
                <xdr:col>3</xdr:col>
                <xdr:colOff>9525</xdr:colOff>
                <xdr:row>22</xdr:row>
                <xdr:rowOff>9525</xdr:rowOff>
              </from>
              <to>
                <xdr:col>3</xdr:col>
                <xdr:colOff>790575</xdr:colOff>
                <xdr:row>22</xdr:row>
                <xdr:rowOff>200025</xdr:rowOff>
              </to>
            </anchor>
          </controlPr>
        </control>
      </mc:Choice>
      <mc:Fallback>
        <control shapeId="3083" r:id="rId18" name="OptionButton11"/>
      </mc:Fallback>
    </mc:AlternateContent>
    <mc:AlternateContent xmlns:mc="http://schemas.openxmlformats.org/markup-compatibility/2006">
      <mc:Choice Requires="x14">
        <control shapeId="3085" r:id="rId20" name="OptionButton13">
          <controlPr defaultSize="0" autoLine="0" linkedCell="I23" r:id="rId21">
            <anchor moveWithCells="1">
              <from>
                <xdr:col>4</xdr:col>
                <xdr:colOff>9525</xdr:colOff>
                <xdr:row>22</xdr:row>
                <xdr:rowOff>19050</xdr:rowOff>
              </from>
              <to>
                <xdr:col>4</xdr:col>
                <xdr:colOff>704850</xdr:colOff>
                <xdr:row>22</xdr:row>
                <xdr:rowOff>180975</xdr:rowOff>
              </to>
            </anchor>
          </controlPr>
        </control>
      </mc:Choice>
      <mc:Fallback>
        <control shapeId="3085" r:id="rId20" name="OptionButton13"/>
      </mc:Fallback>
    </mc:AlternateContent>
    <mc:AlternateContent xmlns:mc="http://schemas.openxmlformats.org/markup-compatibility/2006">
      <mc:Choice Requires="x14">
        <control shapeId="3087" r:id="rId22" name="OptionButton15">
          <controlPr defaultSize="0" autoLine="0" r:id="rId23">
            <anchor moveWithCells="1">
              <from>
                <xdr:col>4</xdr:col>
                <xdr:colOff>9525</xdr:colOff>
                <xdr:row>23</xdr:row>
                <xdr:rowOff>19050</xdr:rowOff>
              </from>
              <to>
                <xdr:col>4</xdr:col>
                <xdr:colOff>752475</xdr:colOff>
                <xdr:row>23</xdr:row>
                <xdr:rowOff>180975</xdr:rowOff>
              </to>
            </anchor>
          </controlPr>
        </control>
      </mc:Choice>
      <mc:Fallback>
        <control shapeId="3087" r:id="rId22" name="OptionButton15"/>
      </mc:Fallback>
    </mc:AlternateContent>
    <mc:AlternateContent xmlns:mc="http://schemas.openxmlformats.org/markup-compatibility/2006">
      <mc:Choice Requires="x14">
        <control shapeId="3088" r:id="rId24" name="OptionButton16">
          <controlPr defaultSize="0" autoLine="0" r:id="rId25">
            <anchor moveWithCells="1">
              <from>
                <xdr:col>3</xdr:col>
                <xdr:colOff>9525</xdr:colOff>
                <xdr:row>23</xdr:row>
                <xdr:rowOff>19050</xdr:rowOff>
              </from>
              <to>
                <xdr:col>3</xdr:col>
                <xdr:colOff>866775</xdr:colOff>
                <xdr:row>23</xdr:row>
                <xdr:rowOff>200025</xdr:rowOff>
              </to>
            </anchor>
          </controlPr>
        </control>
      </mc:Choice>
      <mc:Fallback>
        <control shapeId="3088" r:id="rId24" name="OptionButton16"/>
      </mc:Fallback>
    </mc:AlternateContent>
    <mc:AlternateContent xmlns:mc="http://schemas.openxmlformats.org/markup-compatibility/2006">
      <mc:Choice Requires="x14">
        <control shapeId="3089" r:id="rId26" name="OptionButton17">
          <controlPr defaultSize="0" autoLine="0" r:id="rId27">
            <anchor moveWithCells="1">
              <from>
                <xdr:col>4</xdr:col>
                <xdr:colOff>9525</xdr:colOff>
                <xdr:row>26</xdr:row>
                <xdr:rowOff>9525</xdr:rowOff>
              </from>
              <to>
                <xdr:col>4</xdr:col>
                <xdr:colOff>876300</xdr:colOff>
                <xdr:row>26</xdr:row>
                <xdr:rowOff>180975</xdr:rowOff>
              </to>
            </anchor>
          </controlPr>
        </control>
      </mc:Choice>
      <mc:Fallback>
        <control shapeId="3089" r:id="rId26" name="OptionButton17"/>
      </mc:Fallback>
    </mc:AlternateContent>
    <mc:AlternateContent xmlns:mc="http://schemas.openxmlformats.org/markup-compatibility/2006">
      <mc:Choice Requires="x14">
        <control shapeId="3090" r:id="rId28" name="OptionButton18">
          <controlPr defaultSize="0" autoLine="0" linkedCell="I27" r:id="rId29">
            <anchor moveWithCells="1">
              <from>
                <xdr:col>5</xdr:col>
                <xdr:colOff>9525</xdr:colOff>
                <xdr:row>26</xdr:row>
                <xdr:rowOff>9525</xdr:rowOff>
              </from>
              <to>
                <xdr:col>5</xdr:col>
                <xdr:colOff>838200</xdr:colOff>
                <xdr:row>26</xdr:row>
                <xdr:rowOff>180975</xdr:rowOff>
              </to>
            </anchor>
          </controlPr>
        </control>
      </mc:Choice>
      <mc:Fallback>
        <control shapeId="3090" r:id="rId28" name="OptionButton18"/>
      </mc:Fallback>
    </mc:AlternateContent>
    <mc:AlternateContent xmlns:mc="http://schemas.openxmlformats.org/markup-compatibility/2006">
      <mc:Choice Requires="x14">
        <control shapeId="3091" r:id="rId30" name="OptionButton19">
          <controlPr defaultSize="0" autoLine="0" r:id="rId31">
            <anchor moveWithCells="1">
              <from>
                <xdr:col>4</xdr:col>
                <xdr:colOff>9525</xdr:colOff>
                <xdr:row>33</xdr:row>
                <xdr:rowOff>19050</xdr:rowOff>
              </from>
              <to>
                <xdr:col>4</xdr:col>
                <xdr:colOff>847725</xdr:colOff>
                <xdr:row>33</xdr:row>
                <xdr:rowOff>180975</xdr:rowOff>
              </to>
            </anchor>
          </controlPr>
        </control>
      </mc:Choice>
      <mc:Fallback>
        <control shapeId="3091" r:id="rId30" name="OptionButton19"/>
      </mc:Fallback>
    </mc:AlternateContent>
    <mc:AlternateContent xmlns:mc="http://schemas.openxmlformats.org/markup-compatibility/2006">
      <mc:Choice Requires="x14">
        <control shapeId="3092" r:id="rId32" name="OptionButton20">
          <controlPr defaultSize="0" autoLine="0" linkedCell="I34" r:id="rId33">
            <anchor moveWithCells="1">
              <from>
                <xdr:col>5</xdr:col>
                <xdr:colOff>19050</xdr:colOff>
                <xdr:row>33</xdr:row>
                <xdr:rowOff>9525</xdr:rowOff>
              </from>
              <to>
                <xdr:col>5</xdr:col>
                <xdr:colOff>962025</xdr:colOff>
                <xdr:row>33</xdr:row>
                <xdr:rowOff>180975</xdr:rowOff>
              </to>
            </anchor>
          </controlPr>
        </control>
      </mc:Choice>
      <mc:Fallback>
        <control shapeId="3092" r:id="rId32" name="OptionButton20"/>
      </mc:Fallback>
    </mc:AlternateContent>
    <mc:AlternateContent xmlns:mc="http://schemas.openxmlformats.org/markup-compatibility/2006">
      <mc:Choice Requires="x14">
        <control shapeId="3093" r:id="rId34" name="OptionButton21">
          <controlPr defaultSize="0" autoLine="0" linkedCell="H45" r:id="rId35">
            <anchor moveWithCells="1">
              <from>
                <xdr:col>4</xdr:col>
                <xdr:colOff>9525</xdr:colOff>
                <xdr:row>44</xdr:row>
                <xdr:rowOff>9525</xdr:rowOff>
              </from>
              <to>
                <xdr:col>4</xdr:col>
                <xdr:colOff>857250</xdr:colOff>
                <xdr:row>44</xdr:row>
                <xdr:rowOff>200025</xdr:rowOff>
              </to>
            </anchor>
          </controlPr>
        </control>
      </mc:Choice>
      <mc:Fallback>
        <control shapeId="3093" r:id="rId34" name="OptionButton21"/>
      </mc:Fallback>
    </mc:AlternateContent>
    <mc:AlternateContent xmlns:mc="http://schemas.openxmlformats.org/markup-compatibility/2006">
      <mc:Choice Requires="x14">
        <control shapeId="3094" r:id="rId36" name="OptionButton22">
          <controlPr defaultSize="0" autoLine="0" r:id="rId37">
            <anchor moveWithCells="1">
              <from>
                <xdr:col>5</xdr:col>
                <xdr:colOff>19050</xdr:colOff>
                <xdr:row>45</xdr:row>
                <xdr:rowOff>19050</xdr:rowOff>
              </from>
              <to>
                <xdr:col>5</xdr:col>
                <xdr:colOff>933450</xdr:colOff>
                <xdr:row>45</xdr:row>
                <xdr:rowOff>200025</xdr:rowOff>
              </to>
            </anchor>
          </controlPr>
        </control>
      </mc:Choice>
      <mc:Fallback>
        <control shapeId="3094" r:id="rId36" name="OptionButton22"/>
      </mc:Fallback>
    </mc:AlternateContent>
    <mc:AlternateContent xmlns:mc="http://schemas.openxmlformats.org/markup-compatibility/2006">
      <mc:Choice Requires="x14">
        <control shapeId="3095" r:id="rId38" name="OptionButton23">
          <controlPr defaultSize="0" autoLine="0" r:id="rId39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4</xdr:col>
                <xdr:colOff>933450</xdr:colOff>
                <xdr:row>45</xdr:row>
                <xdr:rowOff>200025</xdr:rowOff>
              </to>
            </anchor>
          </controlPr>
        </control>
      </mc:Choice>
      <mc:Fallback>
        <control shapeId="3095" r:id="rId38" name="OptionButton23"/>
      </mc:Fallback>
    </mc:AlternateContent>
    <mc:AlternateContent xmlns:mc="http://schemas.openxmlformats.org/markup-compatibility/2006">
      <mc:Choice Requires="x14">
        <control shapeId="3096" r:id="rId40" name="OptionButton24">
          <controlPr defaultSize="0" autoLine="0" linkedCell="I45" r:id="rId41">
            <anchor moveWithCells="1">
              <from>
                <xdr:col>5</xdr:col>
                <xdr:colOff>9525</xdr:colOff>
                <xdr:row>44</xdr:row>
                <xdr:rowOff>9525</xdr:rowOff>
              </from>
              <to>
                <xdr:col>5</xdr:col>
                <xdr:colOff>847725</xdr:colOff>
                <xdr:row>44</xdr:row>
                <xdr:rowOff>180975</xdr:rowOff>
              </to>
            </anchor>
          </controlPr>
        </control>
      </mc:Choice>
      <mc:Fallback>
        <control shapeId="3096" r:id="rId40" name="OptionButton24"/>
      </mc:Fallback>
    </mc:AlternateContent>
    <mc:AlternateContent xmlns:mc="http://schemas.openxmlformats.org/markup-compatibility/2006">
      <mc:Choice Requires="x14">
        <control shapeId="3097" r:id="rId42" name="OptionButton25">
          <controlPr defaultSize="0" autoLine="0" r:id="rId43">
            <anchor moveWithCells="1">
              <from>
                <xdr:col>4</xdr:col>
                <xdr:colOff>9525</xdr:colOff>
                <xdr:row>46</xdr:row>
                <xdr:rowOff>9525</xdr:rowOff>
              </from>
              <to>
                <xdr:col>4</xdr:col>
                <xdr:colOff>828675</xdr:colOff>
                <xdr:row>46</xdr:row>
                <xdr:rowOff>200025</xdr:rowOff>
              </to>
            </anchor>
          </controlPr>
        </control>
      </mc:Choice>
      <mc:Fallback>
        <control shapeId="3097" r:id="rId42" name="OptionButton25"/>
      </mc:Fallback>
    </mc:AlternateContent>
    <mc:AlternateContent xmlns:mc="http://schemas.openxmlformats.org/markup-compatibility/2006">
      <mc:Choice Requires="x14">
        <control shapeId="3098" r:id="rId44" name="OptionButton26">
          <controlPr defaultSize="0" autoLine="0" r:id="rId45">
            <anchor moveWithCells="1">
              <from>
                <xdr:col>4</xdr:col>
                <xdr:colOff>9525</xdr:colOff>
                <xdr:row>48</xdr:row>
                <xdr:rowOff>9525</xdr:rowOff>
              </from>
              <to>
                <xdr:col>4</xdr:col>
                <xdr:colOff>819150</xdr:colOff>
                <xdr:row>48</xdr:row>
                <xdr:rowOff>200025</xdr:rowOff>
              </to>
            </anchor>
          </controlPr>
        </control>
      </mc:Choice>
      <mc:Fallback>
        <control shapeId="3098" r:id="rId44" name="OptionButton26"/>
      </mc:Fallback>
    </mc:AlternateContent>
    <mc:AlternateContent xmlns:mc="http://schemas.openxmlformats.org/markup-compatibility/2006">
      <mc:Choice Requires="x14">
        <control shapeId="3099" r:id="rId46" name="OptionButton27">
          <controlPr defaultSize="0" autoLine="0" r:id="rId47">
            <anchor moveWithCells="1">
              <from>
                <xdr:col>4</xdr:col>
                <xdr:colOff>19050</xdr:colOff>
                <xdr:row>47</xdr:row>
                <xdr:rowOff>19050</xdr:rowOff>
              </from>
              <to>
                <xdr:col>4</xdr:col>
                <xdr:colOff>619125</xdr:colOff>
                <xdr:row>47</xdr:row>
                <xdr:rowOff>200025</xdr:rowOff>
              </to>
            </anchor>
          </controlPr>
        </control>
      </mc:Choice>
      <mc:Fallback>
        <control shapeId="3099" r:id="rId46" name="OptionButton27"/>
      </mc:Fallback>
    </mc:AlternateContent>
    <mc:AlternateContent xmlns:mc="http://schemas.openxmlformats.org/markup-compatibility/2006">
      <mc:Choice Requires="x14">
        <control shapeId="3100" r:id="rId48" name="OptionButton28">
          <controlPr defaultSize="0" autoLine="0" r:id="rId49">
            <anchor moveWithCells="1">
              <from>
                <xdr:col>4</xdr:col>
                <xdr:colOff>9525</xdr:colOff>
                <xdr:row>49</xdr:row>
                <xdr:rowOff>9525</xdr:rowOff>
              </from>
              <to>
                <xdr:col>4</xdr:col>
                <xdr:colOff>857250</xdr:colOff>
                <xdr:row>49</xdr:row>
                <xdr:rowOff>190500</xdr:rowOff>
              </to>
            </anchor>
          </controlPr>
        </control>
      </mc:Choice>
      <mc:Fallback>
        <control shapeId="3100" r:id="rId48" name="OptionButton28"/>
      </mc:Fallback>
    </mc:AlternateContent>
    <mc:AlternateContent xmlns:mc="http://schemas.openxmlformats.org/markup-compatibility/2006">
      <mc:Choice Requires="x14">
        <control shapeId="3101" r:id="rId50" name="OptionButton29">
          <controlPr defaultSize="0" autoLine="0" linkedCell="H52" r:id="rId51">
            <anchor moveWithCells="1">
              <from>
                <xdr:col>4</xdr:col>
                <xdr:colOff>9525</xdr:colOff>
                <xdr:row>51</xdr:row>
                <xdr:rowOff>19050</xdr:rowOff>
              </from>
              <to>
                <xdr:col>4</xdr:col>
                <xdr:colOff>866775</xdr:colOff>
                <xdr:row>51</xdr:row>
                <xdr:rowOff>180975</xdr:rowOff>
              </to>
            </anchor>
          </controlPr>
        </control>
      </mc:Choice>
      <mc:Fallback>
        <control shapeId="3101" r:id="rId50" name="OptionButton29"/>
      </mc:Fallback>
    </mc:AlternateContent>
    <mc:AlternateContent xmlns:mc="http://schemas.openxmlformats.org/markup-compatibility/2006">
      <mc:Choice Requires="x14">
        <control shapeId="3102" r:id="rId52" name="OptionButton30">
          <controlPr defaultSize="0" autoLine="0" r:id="rId53">
            <anchor moveWithCells="1">
              <from>
                <xdr:col>4</xdr:col>
                <xdr:colOff>9525</xdr:colOff>
                <xdr:row>50</xdr:row>
                <xdr:rowOff>19050</xdr:rowOff>
              </from>
              <to>
                <xdr:col>4</xdr:col>
                <xdr:colOff>857250</xdr:colOff>
                <xdr:row>50</xdr:row>
                <xdr:rowOff>180975</xdr:rowOff>
              </to>
            </anchor>
          </controlPr>
        </control>
      </mc:Choice>
      <mc:Fallback>
        <control shapeId="3102" r:id="rId52" name="OptionButton30"/>
      </mc:Fallback>
    </mc:AlternateContent>
    <mc:AlternateContent xmlns:mc="http://schemas.openxmlformats.org/markup-compatibility/2006">
      <mc:Choice Requires="x14">
        <control shapeId="3103" r:id="rId54" name="OptionButton31">
          <controlPr defaultSize="0" autoLine="0" r:id="rId55">
            <anchor moveWithCells="1">
              <from>
                <xdr:col>5</xdr:col>
                <xdr:colOff>9525</xdr:colOff>
                <xdr:row>46</xdr:row>
                <xdr:rowOff>9525</xdr:rowOff>
              </from>
              <to>
                <xdr:col>5</xdr:col>
                <xdr:colOff>828675</xdr:colOff>
                <xdr:row>46</xdr:row>
                <xdr:rowOff>200025</xdr:rowOff>
              </to>
            </anchor>
          </controlPr>
        </control>
      </mc:Choice>
      <mc:Fallback>
        <control shapeId="3103" r:id="rId54" name="OptionButton31"/>
      </mc:Fallback>
    </mc:AlternateContent>
    <mc:AlternateContent xmlns:mc="http://schemas.openxmlformats.org/markup-compatibility/2006">
      <mc:Choice Requires="x14">
        <control shapeId="3104" r:id="rId56" name="OptionButton32">
          <controlPr defaultSize="0" autoLine="0" r:id="rId57">
            <anchor moveWithCells="1">
              <from>
                <xdr:col>5</xdr:col>
                <xdr:colOff>9525</xdr:colOff>
                <xdr:row>48</xdr:row>
                <xdr:rowOff>9525</xdr:rowOff>
              </from>
              <to>
                <xdr:col>5</xdr:col>
                <xdr:colOff>819150</xdr:colOff>
                <xdr:row>48</xdr:row>
                <xdr:rowOff>200025</xdr:rowOff>
              </to>
            </anchor>
          </controlPr>
        </control>
      </mc:Choice>
      <mc:Fallback>
        <control shapeId="3104" r:id="rId56" name="OptionButton32"/>
      </mc:Fallback>
    </mc:AlternateContent>
    <mc:AlternateContent xmlns:mc="http://schemas.openxmlformats.org/markup-compatibility/2006">
      <mc:Choice Requires="x14">
        <control shapeId="3105" r:id="rId58" name="OptionButton33">
          <controlPr defaultSize="0" autoLine="0" r:id="rId59">
            <anchor moveWithCells="1">
              <from>
                <xdr:col>5</xdr:col>
                <xdr:colOff>9525</xdr:colOff>
                <xdr:row>47</xdr:row>
                <xdr:rowOff>9525</xdr:rowOff>
              </from>
              <to>
                <xdr:col>5</xdr:col>
                <xdr:colOff>866775</xdr:colOff>
                <xdr:row>47</xdr:row>
                <xdr:rowOff>200025</xdr:rowOff>
              </to>
            </anchor>
          </controlPr>
        </control>
      </mc:Choice>
      <mc:Fallback>
        <control shapeId="3105" r:id="rId58" name="OptionButton33"/>
      </mc:Fallback>
    </mc:AlternateContent>
    <mc:AlternateContent xmlns:mc="http://schemas.openxmlformats.org/markup-compatibility/2006">
      <mc:Choice Requires="x14">
        <control shapeId="3106" r:id="rId60" name="OptionButton34">
          <controlPr defaultSize="0" autoLine="0" r:id="rId61">
            <anchor moveWithCells="1">
              <from>
                <xdr:col>5</xdr:col>
                <xdr:colOff>9525</xdr:colOff>
                <xdr:row>49</xdr:row>
                <xdr:rowOff>9525</xdr:rowOff>
              </from>
              <to>
                <xdr:col>5</xdr:col>
                <xdr:colOff>857250</xdr:colOff>
                <xdr:row>49</xdr:row>
                <xdr:rowOff>190500</xdr:rowOff>
              </to>
            </anchor>
          </controlPr>
        </control>
      </mc:Choice>
      <mc:Fallback>
        <control shapeId="3106" r:id="rId60" name="OptionButton34"/>
      </mc:Fallback>
    </mc:AlternateContent>
    <mc:AlternateContent xmlns:mc="http://schemas.openxmlformats.org/markup-compatibility/2006">
      <mc:Choice Requires="x14">
        <control shapeId="3107" r:id="rId62" name="OptionButton35">
          <controlPr defaultSize="0" autoLine="0" linkedCell="I52" r:id="rId63">
            <anchor moveWithCells="1">
              <from>
                <xdr:col>5</xdr:col>
                <xdr:colOff>9525</xdr:colOff>
                <xdr:row>51</xdr:row>
                <xdr:rowOff>19050</xdr:rowOff>
              </from>
              <to>
                <xdr:col>5</xdr:col>
                <xdr:colOff>866775</xdr:colOff>
                <xdr:row>51</xdr:row>
                <xdr:rowOff>180975</xdr:rowOff>
              </to>
            </anchor>
          </controlPr>
        </control>
      </mc:Choice>
      <mc:Fallback>
        <control shapeId="3107" r:id="rId62" name="OptionButton35"/>
      </mc:Fallback>
    </mc:AlternateContent>
    <mc:AlternateContent xmlns:mc="http://schemas.openxmlformats.org/markup-compatibility/2006">
      <mc:Choice Requires="x14">
        <control shapeId="3108" r:id="rId64" name="OptionButton36">
          <controlPr defaultSize="0" autoLine="0" r:id="rId65">
            <anchor moveWithCells="1">
              <from>
                <xdr:col>5</xdr:col>
                <xdr:colOff>19050</xdr:colOff>
                <xdr:row>50</xdr:row>
                <xdr:rowOff>19050</xdr:rowOff>
              </from>
              <to>
                <xdr:col>5</xdr:col>
                <xdr:colOff>866775</xdr:colOff>
                <xdr:row>50</xdr:row>
                <xdr:rowOff>180975</xdr:rowOff>
              </to>
            </anchor>
          </controlPr>
        </control>
      </mc:Choice>
      <mc:Fallback>
        <control shapeId="3108" r:id="rId64" name="OptionButton36"/>
      </mc:Fallback>
    </mc:AlternateContent>
    <mc:AlternateContent xmlns:mc="http://schemas.openxmlformats.org/markup-compatibility/2006">
      <mc:Choice Requires="x14">
        <control shapeId="3109" r:id="rId66" name="OptionButton37">
          <controlPr locked="0" defaultSize="0" autoLine="0" linkedCell="H53" r:id="rId67">
            <anchor moveWithCells="1">
              <from>
                <xdr:col>4</xdr:col>
                <xdr:colOff>9525</xdr:colOff>
                <xdr:row>52</xdr:row>
                <xdr:rowOff>19050</xdr:rowOff>
              </from>
              <to>
                <xdr:col>4</xdr:col>
                <xdr:colOff>790575</xdr:colOff>
                <xdr:row>52</xdr:row>
                <xdr:rowOff>180975</xdr:rowOff>
              </to>
            </anchor>
          </controlPr>
        </control>
      </mc:Choice>
      <mc:Fallback>
        <control shapeId="3109" r:id="rId66" name="OptionButton37"/>
      </mc:Fallback>
    </mc:AlternateContent>
    <mc:AlternateContent xmlns:mc="http://schemas.openxmlformats.org/markup-compatibility/2006">
      <mc:Choice Requires="x14">
        <control shapeId="3110" r:id="rId68" name="OptionButton38">
          <controlPr defaultSize="0" autoLine="0" linkedCell="H54" r:id="rId69">
            <anchor moveWithCells="1">
              <from>
                <xdr:col>4</xdr:col>
                <xdr:colOff>9525</xdr:colOff>
                <xdr:row>53</xdr:row>
                <xdr:rowOff>19050</xdr:rowOff>
              </from>
              <to>
                <xdr:col>4</xdr:col>
                <xdr:colOff>819150</xdr:colOff>
                <xdr:row>53</xdr:row>
                <xdr:rowOff>200025</xdr:rowOff>
              </to>
            </anchor>
          </controlPr>
        </control>
      </mc:Choice>
      <mc:Fallback>
        <control shapeId="3110" r:id="rId68" name="OptionButton38"/>
      </mc:Fallback>
    </mc:AlternateContent>
    <mc:AlternateContent xmlns:mc="http://schemas.openxmlformats.org/markup-compatibility/2006">
      <mc:Choice Requires="x14">
        <control shapeId="3111" r:id="rId70" name="OptionButton39">
          <controlPr defaultSize="0" autoLine="0" linkedCell="I53" r:id="rId71">
            <anchor moveWithCells="1">
              <from>
                <xdr:col>5</xdr:col>
                <xdr:colOff>9525</xdr:colOff>
                <xdr:row>52</xdr:row>
                <xdr:rowOff>19050</xdr:rowOff>
              </from>
              <to>
                <xdr:col>5</xdr:col>
                <xdr:colOff>790575</xdr:colOff>
                <xdr:row>52</xdr:row>
                <xdr:rowOff>180975</xdr:rowOff>
              </to>
            </anchor>
          </controlPr>
        </control>
      </mc:Choice>
      <mc:Fallback>
        <control shapeId="3111" r:id="rId70" name="OptionButton39"/>
      </mc:Fallback>
    </mc:AlternateContent>
    <mc:AlternateContent xmlns:mc="http://schemas.openxmlformats.org/markup-compatibility/2006">
      <mc:Choice Requires="x14">
        <control shapeId="3112" r:id="rId72" name="OptionButton40">
          <controlPr defaultSize="0" autoLine="0" linkedCell="I54" r:id="rId73">
            <anchor moveWithCells="1">
              <from>
                <xdr:col>5</xdr:col>
                <xdr:colOff>9525</xdr:colOff>
                <xdr:row>53</xdr:row>
                <xdr:rowOff>19050</xdr:rowOff>
              </from>
              <to>
                <xdr:col>5</xdr:col>
                <xdr:colOff>819150</xdr:colOff>
                <xdr:row>53</xdr:row>
                <xdr:rowOff>200025</xdr:rowOff>
              </to>
            </anchor>
          </controlPr>
        </control>
      </mc:Choice>
      <mc:Fallback>
        <control shapeId="3112" r:id="rId72" name="OptionButton40"/>
      </mc:Fallback>
    </mc:AlternateContent>
    <mc:AlternateContent xmlns:mc="http://schemas.openxmlformats.org/markup-compatibility/2006">
      <mc:Choice Requires="x14">
        <control shapeId="3113" r:id="rId74" name="OptionButton41">
          <controlPr defaultSize="0" autoLine="0" linkedCell="H55" r:id="rId75">
            <anchor moveWithCells="1">
              <from>
                <xdr:col>4</xdr:col>
                <xdr:colOff>9525</xdr:colOff>
                <xdr:row>54</xdr:row>
                <xdr:rowOff>9525</xdr:rowOff>
              </from>
              <to>
                <xdr:col>4</xdr:col>
                <xdr:colOff>781050</xdr:colOff>
                <xdr:row>54</xdr:row>
                <xdr:rowOff>180975</xdr:rowOff>
              </to>
            </anchor>
          </controlPr>
        </control>
      </mc:Choice>
      <mc:Fallback>
        <control shapeId="3113" r:id="rId74" name="OptionButton41"/>
      </mc:Fallback>
    </mc:AlternateContent>
    <mc:AlternateContent xmlns:mc="http://schemas.openxmlformats.org/markup-compatibility/2006">
      <mc:Choice Requires="x14">
        <control shapeId="3114" r:id="rId76" name="OptionButton42">
          <controlPr defaultSize="0" autoLine="0" linkedCell="H56" r:id="rId77">
            <anchor moveWithCells="1">
              <from>
                <xdr:col>4</xdr:col>
                <xdr:colOff>9525</xdr:colOff>
                <xdr:row>55</xdr:row>
                <xdr:rowOff>19050</xdr:rowOff>
              </from>
              <to>
                <xdr:col>4</xdr:col>
                <xdr:colOff>790575</xdr:colOff>
                <xdr:row>55</xdr:row>
                <xdr:rowOff>180975</xdr:rowOff>
              </to>
            </anchor>
          </controlPr>
        </control>
      </mc:Choice>
      <mc:Fallback>
        <control shapeId="3114" r:id="rId76" name="OptionButton42"/>
      </mc:Fallback>
    </mc:AlternateContent>
    <mc:AlternateContent xmlns:mc="http://schemas.openxmlformats.org/markup-compatibility/2006">
      <mc:Choice Requires="x14">
        <control shapeId="3115" r:id="rId78" name="OptionButton43">
          <controlPr defaultSize="0" autoLine="0" linkedCell="I55" r:id="rId79">
            <anchor moveWithCells="1">
              <from>
                <xdr:col>5</xdr:col>
                <xdr:colOff>9525</xdr:colOff>
                <xdr:row>54</xdr:row>
                <xdr:rowOff>9525</xdr:rowOff>
              </from>
              <to>
                <xdr:col>5</xdr:col>
                <xdr:colOff>781050</xdr:colOff>
                <xdr:row>55</xdr:row>
                <xdr:rowOff>0</xdr:rowOff>
              </to>
            </anchor>
          </controlPr>
        </control>
      </mc:Choice>
      <mc:Fallback>
        <control shapeId="3115" r:id="rId78" name="OptionButton43"/>
      </mc:Fallback>
    </mc:AlternateContent>
    <mc:AlternateContent xmlns:mc="http://schemas.openxmlformats.org/markup-compatibility/2006">
      <mc:Choice Requires="x14">
        <control shapeId="3116" r:id="rId80" name="OptionButton44">
          <controlPr defaultSize="0" autoLine="0" linkedCell="I56" r:id="rId81">
            <anchor moveWithCells="1">
              <from>
                <xdr:col>5</xdr:col>
                <xdr:colOff>9525</xdr:colOff>
                <xdr:row>55</xdr:row>
                <xdr:rowOff>19050</xdr:rowOff>
              </from>
              <to>
                <xdr:col>5</xdr:col>
                <xdr:colOff>790575</xdr:colOff>
                <xdr:row>55</xdr:row>
                <xdr:rowOff>180975</xdr:rowOff>
              </to>
            </anchor>
          </controlPr>
        </control>
      </mc:Choice>
      <mc:Fallback>
        <control shapeId="3116" r:id="rId80" name="OptionButton44"/>
      </mc:Fallback>
    </mc:AlternateContent>
    <mc:AlternateContent xmlns:mc="http://schemas.openxmlformats.org/markup-compatibility/2006">
      <mc:Choice Requires="x14">
        <control shapeId="3117" r:id="rId82" name="OptionButton45">
          <controlPr defaultSize="0" autoLine="0" linkedCell="H57" r:id="rId83">
            <anchor moveWithCells="1">
              <from>
                <xdr:col>4</xdr:col>
                <xdr:colOff>9525</xdr:colOff>
                <xdr:row>56</xdr:row>
                <xdr:rowOff>19050</xdr:rowOff>
              </from>
              <to>
                <xdr:col>4</xdr:col>
                <xdr:colOff>800100</xdr:colOff>
                <xdr:row>56</xdr:row>
                <xdr:rowOff>180975</xdr:rowOff>
              </to>
            </anchor>
          </controlPr>
        </control>
      </mc:Choice>
      <mc:Fallback>
        <control shapeId="3117" r:id="rId82" name="OptionButton45"/>
      </mc:Fallback>
    </mc:AlternateContent>
    <mc:AlternateContent xmlns:mc="http://schemas.openxmlformats.org/markup-compatibility/2006">
      <mc:Choice Requires="x14">
        <control shapeId="3118" r:id="rId84" name="OptionButton46">
          <controlPr defaultSize="0" autoLine="0" linkedCell="H58" r:id="rId85">
            <anchor moveWithCells="1">
              <from>
                <xdr:col>4</xdr:col>
                <xdr:colOff>9525</xdr:colOff>
                <xdr:row>57</xdr:row>
                <xdr:rowOff>19050</xdr:rowOff>
              </from>
              <to>
                <xdr:col>4</xdr:col>
                <xdr:colOff>800100</xdr:colOff>
                <xdr:row>57</xdr:row>
                <xdr:rowOff>180975</xdr:rowOff>
              </to>
            </anchor>
          </controlPr>
        </control>
      </mc:Choice>
      <mc:Fallback>
        <control shapeId="3118" r:id="rId84" name="OptionButton46"/>
      </mc:Fallback>
    </mc:AlternateContent>
    <mc:AlternateContent xmlns:mc="http://schemas.openxmlformats.org/markup-compatibility/2006">
      <mc:Choice Requires="x14">
        <control shapeId="3119" r:id="rId86" name="OptionButton47">
          <controlPr defaultSize="0" autoLine="0" r:id="rId87">
            <anchor moveWithCells="1">
              <from>
                <xdr:col>4</xdr:col>
                <xdr:colOff>9525</xdr:colOff>
                <xdr:row>58</xdr:row>
                <xdr:rowOff>19050</xdr:rowOff>
              </from>
              <to>
                <xdr:col>4</xdr:col>
                <xdr:colOff>800100</xdr:colOff>
                <xdr:row>58</xdr:row>
                <xdr:rowOff>180975</xdr:rowOff>
              </to>
            </anchor>
          </controlPr>
        </control>
      </mc:Choice>
      <mc:Fallback>
        <control shapeId="3119" r:id="rId86" name="OptionButton47"/>
      </mc:Fallback>
    </mc:AlternateContent>
    <mc:AlternateContent xmlns:mc="http://schemas.openxmlformats.org/markup-compatibility/2006">
      <mc:Choice Requires="x14">
        <control shapeId="3120" r:id="rId88" name="OptionButton48">
          <controlPr defaultSize="0" autoLine="0" linkedCell="H60" r:id="rId89">
            <anchor moveWithCells="1">
              <from>
                <xdr:col>4</xdr:col>
                <xdr:colOff>9525</xdr:colOff>
                <xdr:row>59</xdr:row>
                <xdr:rowOff>19050</xdr:rowOff>
              </from>
              <to>
                <xdr:col>4</xdr:col>
                <xdr:colOff>800100</xdr:colOff>
                <xdr:row>59</xdr:row>
                <xdr:rowOff>180975</xdr:rowOff>
              </to>
            </anchor>
          </controlPr>
        </control>
      </mc:Choice>
      <mc:Fallback>
        <control shapeId="3120" r:id="rId88" name="OptionButton48"/>
      </mc:Fallback>
    </mc:AlternateContent>
    <mc:AlternateContent xmlns:mc="http://schemas.openxmlformats.org/markup-compatibility/2006">
      <mc:Choice Requires="x14">
        <control shapeId="3121" r:id="rId90" name="OptionButton49">
          <controlPr defaultSize="0" autoLine="0" linkedCell="I57" r:id="rId91">
            <anchor moveWithCells="1">
              <from>
                <xdr:col>5</xdr:col>
                <xdr:colOff>9525</xdr:colOff>
                <xdr:row>56</xdr:row>
                <xdr:rowOff>19050</xdr:rowOff>
              </from>
              <to>
                <xdr:col>5</xdr:col>
                <xdr:colOff>619125</xdr:colOff>
                <xdr:row>57</xdr:row>
                <xdr:rowOff>0</xdr:rowOff>
              </to>
            </anchor>
          </controlPr>
        </control>
      </mc:Choice>
      <mc:Fallback>
        <control shapeId="3121" r:id="rId90" name="OptionButton49"/>
      </mc:Fallback>
    </mc:AlternateContent>
    <mc:AlternateContent xmlns:mc="http://schemas.openxmlformats.org/markup-compatibility/2006">
      <mc:Choice Requires="x14">
        <control shapeId="3122" r:id="rId92" name="OptionButton50">
          <controlPr defaultSize="0" autoLine="0" linkedCell="I58" r:id="rId93">
            <anchor moveWithCells="1">
              <from>
                <xdr:col>5</xdr:col>
                <xdr:colOff>9525</xdr:colOff>
                <xdr:row>57</xdr:row>
                <xdr:rowOff>19050</xdr:rowOff>
              </from>
              <to>
                <xdr:col>5</xdr:col>
                <xdr:colOff>666750</xdr:colOff>
                <xdr:row>57</xdr:row>
                <xdr:rowOff>200025</xdr:rowOff>
              </to>
            </anchor>
          </controlPr>
        </control>
      </mc:Choice>
      <mc:Fallback>
        <control shapeId="3122" r:id="rId92" name="OptionButton50"/>
      </mc:Fallback>
    </mc:AlternateContent>
    <mc:AlternateContent xmlns:mc="http://schemas.openxmlformats.org/markup-compatibility/2006">
      <mc:Choice Requires="x14">
        <control shapeId="3123" r:id="rId94" name="OptionButton51">
          <controlPr defaultSize="0" autoLine="0" r:id="rId95">
            <anchor moveWithCells="1">
              <from>
                <xdr:col>5</xdr:col>
                <xdr:colOff>9525</xdr:colOff>
                <xdr:row>58</xdr:row>
                <xdr:rowOff>19050</xdr:rowOff>
              </from>
              <to>
                <xdr:col>5</xdr:col>
                <xdr:colOff>800100</xdr:colOff>
                <xdr:row>58</xdr:row>
                <xdr:rowOff>180975</xdr:rowOff>
              </to>
            </anchor>
          </controlPr>
        </control>
      </mc:Choice>
      <mc:Fallback>
        <control shapeId="3123" r:id="rId94" name="OptionButton51"/>
      </mc:Fallback>
    </mc:AlternateContent>
    <mc:AlternateContent xmlns:mc="http://schemas.openxmlformats.org/markup-compatibility/2006">
      <mc:Choice Requires="x14">
        <control shapeId="3124" r:id="rId96" name="OptionButton52">
          <controlPr defaultSize="0" autoLine="0" linkedCell="I60" r:id="rId97">
            <anchor moveWithCells="1">
              <from>
                <xdr:col>5</xdr:col>
                <xdr:colOff>9525</xdr:colOff>
                <xdr:row>59</xdr:row>
                <xdr:rowOff>19050</xdr:rowOff>
              </from>
              <to>
                <xdr:col>5</xdr:col>
                <xdr:colOff>800100</xdr:colOff>
                <xdr:row>59</xdr:row>
                <xdr:rowOff>180975</xdr:rowOff>
              </to>
            </anchor>
          </controlPr>
        </control>
      </mc:Choice>
      <mc:Fallback>
        <control shapeId="3124" r:id="rId96" name="OptionButton52"/>
      </mc:Fallback>
    </mc:AlternateContent>
    <mc:AlternateContent xmlns:mc="http://schemas.openxmlformats.org/markup-compatibility/2006">
      <mc:Choice Requires="x14">
        <control shapeId="3125" r:id="rId98" name="OptionButton53">
          <controlPr defaultSize="0" autoLine="0" r:id="rId99">
            <anchor moveWithCells="1">
              <from>
                <xdr:col>4</xdr:col>
                <xdr:colOff>9525</xdr:colOff>
                <xdr:row>62</xdr:row>
                <xdr:rowOff>9525</xdr:rowOff>
              </from>
              <to>
                <xdr:col>4</xdr:col>
                <xdr:colOff>838200</xdr:colOff>
                <xdr:row>62</xdr:row>
                <xdr:rowOff>180975</xdr:rowOff>
              </to>
            </anchor>
          </controlPr>
        </control>
      </mc:Choice>
      <mc:Fallback>
        <control shapeId="3125" r:id="rId98" name="OptionButton53"/>
      </mc:Fallback>
    </mc:AlternateContent>
    <mc:AlternateContent xmlns:mc="http://schemas.openxmlformats.org/markup-compatibility/2006">
      <mc:Choice Requires="x14">
        <control shapeId="3126" r:id="rId100" name="OptionButton54">
          <controlPr defaultSize="0" autoLine="0" linkedCell="H64" r:id="rId101">
            <anchor moveWithCells="1">
              <from>
                <xdr:col>4</xdr:col>
                <xdr:colOff>9525</xdr:colOff>
                <xdr:row>63</xdr:row>
                <xdr:rowOff>9525</xdr:rowOff>
              </from>
              <to>
                <xdr:col>4</xdr:col>
                <xdr:colOff>838200</xdr:colOff>
                <xdr:row>63</xdr:row>
                <xdr:rowOff>180975</xdr:rowOff>
              </to>
            </anchor>
          </controlPr>
        </control>
      </mc:Choice>
      <mc:Fallback>
        <control shapeId="3126" r:id="rId100" name="OptionButton54"/>
      </mc:Fallback>
    </mc:AlternateContent>
    <mc:AlternateContent xmlns:mc="http://schemas.openxmlformats.org/markup-compatibility/2006">
      <mc:Choice Requires="x14">
        <control shapeId="3127" r:id="rId102" name="OptionButton55">
          <controlPr defaultSize="0" autoLine="0" r:id="rId103">
            <anchor moveWithCells="1">
              <from>
                <xdr:col>5</xdr:col>
                <xdr:colOff>9525</xdr:colOff>
                <xdr:row>62</xdr:row>
                <xdr:rowOff>9525</xdr:rowOff>
              </from>
              <to>
                <xdr:col>5</xdr:col>
                <xdr:colOff>838200</xdr:colOff>
                <xdr:row>62</xdr:row>
                <xdr:rowOff>180975</xdr:rowOff>
              </to>
            </anchor>
          </controlPr>
        </control>
      </mc:Choice>
      <mc:Fallback>
        <control shapeId="3127" r:id="rId102" name="OptionButton55"/>
      </mc:Fallback>
    </mc:AlternateContent>
    <mc:AlternateContent xmlns:mc="http://schemas.openxmlformats.org/markup-compatibility/2006">
      <mc:Choice Requires="x14">
        <control shapeId="3128" r:id="rId104" name="OptionButton56">
          <controlPr defaultSize="0" autoLine="0" linkedCell="I64" r:id="rId105">
            <anchor moveWithCells="1">
              <from>
                <xdr:col>5</xdr:col>
                <xdr:colOff>9525</xdr:colOff>
                <xdr:row>63</xdr:row>
                <xdr:rowOff>9525</xdr:rowOff>
              </from>
              <to>
                <xdr:col>5</xdr:col>
                <xdr:colOff>838200</xdr:colOff>
                <xdr:row>63</xdr:row>
                <xdr:rowOff>180975</xdr:rowOff>
              </to>
            </anchor>
          </controlPr>
        </control>
      </mc:Choice>
      <mc:Fallback>
        <control shapeId="3128" r:id="rId104" name="OptionButton56"/>
      </mc:Fallback>
    </mc:AlternateContent>
    <mc:AlternateContent xmlns:mc="http://schemas.openxmlformats.org/markup-compatibility/2006">
      <mc:Choice Requires="x14">
        <control shapeId="3129" r:id="rId106" name="OptionButton57">
          <controlPr defaultSize="0" autoLine="0" r:id="rId107">
            <anchor moveWithCells="1">
              <from>
                <xdr:col>4</xdr:col>
                <xdr:colOff>9525</xdr:colOff>
                <xdr:row>60</xdr:row>
                <xdr:rowOff>19050</xdr:rowOff>
              </from>
              <to>
                <xdr:col>4</xdr:col>
                <xdr:colOff>847725</xdr:colOff>
                <xdr:row>60</xdr:row>
                <xdr:rowOff>180975</xdr:rowOff>
              </to>
            </anchor>
          </controlPr>
        </control>
      </mc:Choice>
      <mc:Fallback>
        <control shapeId="3129" r:id="rId106" name="OptionButton57"/>
      </mc:Fallback>
    </mc:AlternateContent>
    <mc:AlternateContent xmlns:mc="http://schemas.openxmlformats.org/markup-compatibility/2006">
      <mc:Choice Requires="x14">
        <control shapeId="3130" r:id="rId108" name="OptionButton58">
          <controlPr defaultSize="0" autoLine="0" linkedCell="H62" r:id="rId109">
            <anchor moveWithCells="1">
              <from>
                <xdr:col>4</xdr:col>
                <xdr:colOff>9525</xdr:colOff>
                <xdr:row>61</xdr:row>
                <xdr:rowOff>9525</xdr:rowOff>
              </from>
              <to>
                <xdr:col>4</xdr:col>
                <xdr:colOff>847725</xdr:colOff>
                <xdr:row>61</xdr:row>
                <xdr:rowOff>171450</xdr:rowOff>
              </to>
            </anchor>
          </controlPr>
        </control>
      </mc:Choice>
      <mc:Fallback>
        <control shapeId="3130" r:id="rId108" name="OptionButton58"/>
      </mc:Fallback>
    </mc:AlternateContent>
    <mc:AlternateContent xmlns:mc="http://schemas.openxmlformats.org/markup-compatibility/2006">
      <mc:Choice Requires="x14">
        <control shapeId="3131" r:id="rId110" name="OptionButton59">
          <controlPr defaultSize="0" autoLine="0" r:id="rId111">
            <anchor moveWithCells="1">
              <from>
                <xdr:col>5</xdr:col>
                <xdr:colOff>9525</xdr:colOff>
                <xdr:row>60</xdr:row>
                <xdr:rowOff>19050</xdr:rowOff>
              </from>
              <to>
                <xdr:col>5</xdr:col>
                <xdr:colOff>847725</xdr:colOff>
                <xdr:row>60</xdr:row>
                <xdr:rowOff>180975</xdr:rowOff>
              </to>
            </anchor>
          </controlPr>
        </control>
      </mc:Choice>
      <mc:Fallback>
        <control shapeId="3131" r:id="rId110" name="OptionButton59"/>
      </mc:Fallback>
    </mc:AlternateContent>
    <mc:AlternateContent xmlns:mc="http://schemas.openxmlformats.org/markup-compatibility/2006">
      <mc:Choice Requires="x14">
        <control shapeId="3132" r:id="rId112" name="OptionButton60">
          <controlPr defaultSize="0" autoLine="0" linkedCell="I62" r:id="rId113">
            <anchor moveWithCells="1">
              <from>
                <xdr:col>5</xdr:col>
                <xdr:colOff>9525</xdr:colOff>
                <xdr:row>61</xdr:row>
                <xdr:rowOff>9525</xdr:rowOff>
              </from>
              <to>
                <xdr:col>5</xdr:col>
                <xdr:colOff>847725</xdr:colOff>
                <xdr:row>61</xdr:row>
                <xdr:rowOff>171450</xdr:rowOff>
              </to>
            </anchor>
          </controlPr>
        </control>
      </mc:Choice>
      <mc:Fallback>
        <control shapeId="3132" r:id="rId112" name="OptionButton60"/>
      </mc:Fallback>
    </mc:AlternateContent>
    <mc:AlternateContent xmlns:mc="http://schemas.openxmlformats.org/markup-compatibility/2006">
      <mc:Choice Requires="x14">
        <control shapeId="3133" r:id="rId114" name="OptionButton61">
          <controlPr defaultSize="0" autoLine="0" r:id="rId115">
            <anchor moveWithCells="1">
              <from>
                <xdr:col>3</xdr:col>
                <xdr:colOff>9525</xdr:colOff>
                <xdr:row>70</xdr:row>
                <xdr:rowOff>9525</xdr:rowOff>
              </from>
              <to>
                <xdr:col>3</xdr:col>
                <xdr:colOff>914400</xdr:colOff>
                <xdr:row>70</xdr:row>
                <xdr:rowOff>190500</xdr:rowOff>
              </to>
            </anchor>
          </controlPr>
        </control>
      </mc:Choice>
      <mc:Fallback>
        <control shapeId="3133" r:id="rId114" name="OptionButton61"/>
      </mc:Fallback>
    </mc:AlternateContent>
    <mc:AlternateContent xmlns:mc="http://schemas.openxmlformats.org/markup-compatibility/2006">
      <mc:Choice Requires="x14">
        <control shapeId="3134" r:id="rId116" name="OptionButton62">
          <controlPr defaultSize="0" autoLine="0" linkedCell="H71" r:id="rId117">
            <anchor moveWithCells="1">
              <from>
                <xdr:col>4</xdr:col>
                <xdr:colOff>9525</xdr:colOff>
                <xdr:row>70</xdr:row>
                <xdr:rowOff>9525</xdr:rowOff>
              </from>
              <to>
                <xdr:col>4</xdr:col>
                <xdr:colOff>762000</xdr:colOff>
                <xdr:row>70</xdr:row>
                <xdr:rowOff>209550</xdr:rowOff>
              </to>
            </anchor>
          </controlPr>
        </control>
      </mc:Choice>
      <mc:Fallback>
        <control shapeId="3134" r:id="rId116" name="OptionButton62"/>
      </mc:Fallback>
    </mc:AlternateContent>
    <mc:AlternateContent xmlns:mc="http://schemas.openxmlformats.org/markup-compatibility/2006">
      <mc:Choice Requires="x14">
        <control shapeId="3135" r:id="rId118" name="OptionButton63">
          <controlPr defaultSize="0" autoLine="0" linkedCell="I71" r:id="rId119">
            <anchor moveWithCells="1">
              <from>
                <xdr:col>5</xdr:col>
                <xdr:colOff>9525</xdr:colOff>
                <xdr:row>70</xdr:row>
                <xdr:rowOff>19050</xdr:rowOff>
              </from>
              <to>
                <xdr:col>5</xdr:col>
                <xdr:colOff>914400</xdr:colOff>
                <xdr:row>70</xdr:row>
                <xdr:rowOff>180975</xdr:rowOff>
              </to>
            </anchor>
          </controlPr>
        </control>
      </mc:Choice>
      <mc:Fallback>
        <control shapeId="3135" r:id="rId118" name="OptionButton63"/>
      </mc:Fallback>
    </mc:AlternateContent>
    <mc:AlternateContent xmlns:mc="http://schemas.openxmlformats.org/markup-compatibility/2006">
      <mc:Choice Requires="x14">
        <control shapeId="3136" r:id="rId120" name="OptionButton64">
          <controlPr defaultSize="0" autoLine="0" linkedCell="H72" r:id="rId121">
            <anchor moveWithCells="1">
              <from>
                <xdr:col>3</xdr:col>
                <xdr:colOff>19050</xdr:colOff>
                <xdr:row>71</xdr:row>
                <xdr:rowOff>19050</xdr:rowOff>
              </from>
              <to>
                <xdr:col>3</xdr:col>
                <xdr:colOff>838200</xdr:colOff>
                <xdr:row>71</xdr:row>
                <xdr:rowOff>180975</xdr:rowOff>
              </to>
            </anchor>
          </controlPr>
        </control>
      </mc:Choice>
      <mc:Fallback>
        <control shapeId="3136" r:id="rId120" name="OptionButton64"/>
      </mc:Fallback>
    </mc:AlternateContent>
    <mc:AlternateContent xmlns:mc="http://schemas.openxmlformats.org/markup-compatibility/2006">
      <mc:Choice Requires="x14">
        <control shapeId="3137" r:id="rId122" name="OptionButton66">
          <controlPr defaultSize="0" autoLine="0" r:id="rId123">
            <anchor moveWithCells="1">
              <from>
                <xdr:col>4</xdr:col>
                <xdr:colOff>19050</xdr:colOff>
                <xdr:row>71</xdr:row>
                <xdr:rowOff>19050</xdr:rowOff>
              </from>
              <to>
                <xdr:col>4</xdr:col>
                <xdr:colOff>838200</xdr:colOff>
                <xdr:row>71</xdr:row>
                <xdr:rowOff>180975</xdr:rowOff>
              </to>
            </anchor>
          </controlPr>
        </control>
      </mc:Choice>
      <mc:Fallback>
        <control shapeId="3137" r:id="rId122" name="OptionButton66"/>
      </mc:Fallback>
    </mc:AlternateContent>
    <mc:AlternateContent xmlns:mc="http://schemas.openxmlformats.org/markup-compatibility/2006">
      <mc:Choice Requires="x14">
        <control shapeId="3138" r:id="rId124" name="OptionButton65">
          <controlPr defaultSize="0" autoLine="0" linkedCell="H75" r:id="rId125">
            <anchor moveWithCells="1">
              <from>
                <xdr:col>4</xdr:col>
                <xdr:colOff>9525</xdr:colOff>
                <xdr:row>74</xdr:row>
                <xdr:rowOff>19050</xdr:rowOff>
              </from>
              <to>
                <xdr:col>4</xdr:col>
                <xdr:colOff>847725</xdr:colOff>
                <xdr:row>74</xdr:row>
                <xdr:rowOff>180975</xdr:rowOff>
              </to>
            </anchor>
          </controlPr>
        </control>
      </mc:Choice>
      <mc:Fallback>
        <control shapeId="3138" r:id="rId124" name="OptionButton65"/>
      </mc:Fallback>
    </mc:AlternateContent>
    <mc:AlternateContent xmlns:mc="http://schemas.openxmlformats.org/markup-compatibility/2006">
      <mc:Choice Requires="x14">
        <control shapeId="3139" r:id="rId126" name="OptionButton67">
          <controlPr defaultSize="0" autoLine="0" r:id="rId127">
            <anchor moveWithCells="1">
              <from>
                <xdr:col>5</xdr:col>
                <xdr:colOff>9525</xdr:colOff>
                <xdr:row>74</xdr:row>
                <xdr:rowOff>19050</xdr:rowOff>
              </from>
              <to>
                <xdr:col>5</xdr:col>
                <xdr:colOff>847725</xdr:colOff>
                <xdr:row>74</xdr:row>
                <xdr:rowOff>180975</xdr:rowOff>
              </to>
            </anchor>
          </controlPr>
        </control>
      </mc:Choice>
      <mc:Fallback>
        <control shapeId="3139" r:id="rId126" name="OptionButton67"/>
      </mc:Fallback>
    </mc:AlternateContent>
    <mc:AlternateContent xmlns:mc="http://schemas.openxmlformats.org/markup-compatibility/2006">
      <mc:Choice Requires="x14">
        <control shapeId="3140" r:id="rId128" name="OptionButton68">
          <controlPr defaultSize="0" autoLine="0" linkedCell="H76" r:id="rId129">
            <anchor moveWithCells="1">
              <from>
                <xdr:col>4</xdr:col>
                <xdr:colOff>9525</xdr:colOff>
                <xdr:row>75</xdr:row>
                <xdr:rowOff>19050</xdr:rowOff>
              </from>
              <to>
                <xdr:col>4</xdr:col>
                <xdr:colOff>847725</xdr:colOff>
                <xdr:row>75</xdr:row>
                <xdr:rowOff>180975</xdr:rowOff>
              </to>
            </anchor>
          </controlPr>
        </control>
      </mc:Choice>
      <mc:Fallback>
        <control shapeId="3140" r:id="rId128" name="OptionButton68"/>
      </mc:Fallback>
    </mc:AlternateContent>
    <mc:AlternateContent xmlns:mc="http://schemas.openxmlformats.org/markup-compatibility/2006">
      <mc:Choice Requires="x14">
        <control shapeId="3141" r:id="rId130" name="OptionButton69">
          <controlPr defaultSize="0" autoLine="0" r:id="rId131">
            <anchor moveWithCells="1">
              <from>
                <xdr:col>5</xdr:col>
                <xdr:colOff>9525</xdr:colOff>
                <xdr:row>75</xdr:row>
                <xdr:rowOff>19050</xdr:rowOff>
              </from>
              <to>
                <xdr:col>5</xdr:col>
                <xdr:colOff>847725</xdr:colOff>
                <xdr:row>75</xdr:row>
                <xdr:rowOff>180975</xdr:rowOff>
              </to>
            </anchor>
          </controlPr>
        </control>
      </mc:Choice>
      <mc:Fallback>
        <control shapeId="3141" r:id="rId130" name="OptionButton69"/>
      </mc:Fallback>
    </mc:AlternateContent>
    <mc:AlternateContent xmlns:mc="http://schemas.openxmlformats.org/markup-compatibility/2006">
      <mc:Choice Requires="x14">
        <control shapeId="3142" r:id="rId132" name="OptionButton70">
          <controlPr defaultSize="0" autoLine="0" linkedCell="H77" r:id="rId133">
            <anchor moveWithCells="1">
              <from>
                <xdr:col>4</xdr:col>
                <xdr:colOff>19050</xdr:colOff>
                <xdr:row>76</xdr:row>
                <xdr:rowOff>19050</xdr:rowOff>
              </from>
              <to>
                <xdr:col>4</xdr:col>
                <xdr:colOff>838200</xdr:colOff>
                <xdr:row>76</xdr:row>
                <xdr:rowOff>200025</xdr:rowOff>
              </to>
            </anchor>
          </controlPr>
        </control>
      </mc:Choice>
      <mc:Fallback>
        <control shapeId="3142" r:id="rId132" name="OptionButton70"/>
      </mc:Fallback>
    </mc:AlternateContent>
    <mc:AlternateContent xmlns:mc="http://schemas.openxmlformats.org/markup-compatibility/2006">
      <mc:Choice Requires="x14">
        <control shapeId="3143" r:id="rId134" name="OptionButton71">
          <controlPr defaultSize="0" autoLine="0" r:id="rId135">
            <anchor moveWithCells="1">
              <from>
                <xdr:col>5</xdr:col>
                <xdr:colOff>19050</xdr:colOff>
                <xdr:row>76</xdr:row>
                <xdr:rowOff>19050</xdr:rowOff>
              </from>
              <to>
                <xdr:col>5</xdr:col>
                <xdr:colOff>838200</xdr:colOff>
                <xdr:row>76</xdr:row>
                <xdr:rowOff>180975</xdr:rowOff>
              </to>
            </anchor>
          </controlPr>
        </control>
      </mc:Choice>
      <mc:Fallback>
        <control shapeId="3143" r:id="rId134" name="OptionButton71"/>
      </mc:Fallback>
    </mc:AlternateContent>
    <mc:AlternateContent xmlns:mc="http://schemas.openxmlformats.org/markup-compatibility/2006">
      <mc:Choice Requires="x14">
        <control shapeId="3144" r:id="rId136" name="OptionButton72">
          <controlPr defaultSize="0" autoLine="0" linkedCell="H78" r:id="rId137">
            <anchor moveWithCells="1">
              <from>
                <xdr:col>4</xdr:col>
                <xdr:colOff>19050</xdr:colOff>
                <xdr:row>77</xdr:row>
                <xdr:rowOff>19050</xdr:rowOff>
              </from>
              <to>
                <xdr:col>4</xdr:col>
                <xdr:colOff>819150</xdr:colOff>
                <xdr:row>77</xdr:row>
                <xdr:rowOff>180975</xdr:rowOff>
              </to>
            </anchor>
          </controlPr>
        </control>
      </mc:Choice>
      <mc:Fallback>
        <control shapeId="3144" r:id="rId136" name="OptionButton72"/>
      </mc:Fallback>
    </mc:AlternateContent>
    <mc:AlternateContent xmlns:mc="http://schemas.openxmlformats.org/markup-compatibility/2006">
      <mc:Choice Requires="x14">
        <control shapeId="3145" r:id="rId138" name="OptionButton73">
          <controlPr defaultSize="0" autoLine="0" linkedCell="H79" r:id="rId139">
            <anchor moveWithCells="1">
              <from>
                <xdr:col>4</xdr:col>
                <xdr:colOff>19050</xdr:colOff>
                <xdr:row>78</xdr:row>
                <xdr:rowOff>19050</xdr:rowOff>
              </from>
              <to>
                <xdr:col>4</xdr:col>
                <xdr:colOff>819150</xdr:colOff>
                <xdr:row>78</xdr:row>
                <xdr:rowOff>180975</xdr:rowOff>
              </to>
            </anchor>
          </controlPr>
        </control>
      </mc:Choice>
      <mc:Fallback>
        <control shapeId="3145" r:id="rId138" name="OptionButton73"/>
      </mc:Fallback>
    </mc:AlternateContent>
    <mc:AlternateContent xmlns:mc="http://schemas.openxmlformats.org/markup-compatibility/2006">
      <mc:Choice Requires="x14">
        <control shapeId="3146" r:id="rId140" name="OptionButton74">
          <controlPr defaultSize="0" autoLine="0" r:id="rId141">
            <anchor moveWithCells="1">
              <from>
                <xdr:col>5</xdr:col>
                <xdr:colOff>19050</xdr:colOff>
                <xdr:row>77</xdr:row>
                <xdr:rowOff>19050</xdr:rowOff>
              </from>
              <to>
                <xdr:col>5</xdr:col>
                <xdr:colOff>819150</xdr:colOff>
                <xdr:row>77</xdr:row>
                <xdr:rowOff>180975</xdr:rowOff>
              </to>
            </anchor>
          </controlPr>
        </control>
      </mc:Choice>
      <mc:Fallback>
        <control shapeId="3146" r:id="rId140" name="OptionButton74"/>
      </mc:Fallback>
    </mc:AlternateContent>
    <mc:AlternateContent xmlns:mc="http://schemas.openxmlformats.org/markup-compatibility/2006">
      <mc:Choice Requires="x14">
        <control shapeId="3147" r:id="rId142" name="OptionButton75">
          <controlPr defaultSize="0" autoLine="0" r:id="rId143">
            <anchor moveWithCells="1">
              <from>
                <xdr:col>5</xdr:col>
                <xdr:colOff>19050</xdr:colOff>
                <xdr:row>78</xdr:row>
                <xdr:rowOff>19050</xdr:rowOff>
              </from>
              <to>
                <xdr:col>5</xdr:col>
                <xdr:colOff>819150</xdr:colOff>
                <xdr:row>78</xdr:row>
                <xdr:rowOff>180975</xdr:rowOff>
              </to>
            </anchor>
          </controlPr>
        </control>
      </mc:Choice>
      <mc:Fallback>
        <control shapeId="3147" r:id="rId142" name="OptionButton75"/>
      </mc:Fallback>
    </mc:AlternateContent>
    <mc:AlternateContent xmlns:mc="http://schemas.openxmlformats.org/markup-compatibility/2006">
      <mc:Choice Requires="x14">
        <control shapeId="3148" r:id="rId144" name="OptionButton76">
          <controlPr defaultSize="0" autoLine="0" linkedCell="H81" r:id="rId145">
            <anchor moveWithCells="1">
              <from>
                <xdr:col>4</xdr:col>
                <xdr:colOff>19050</xdr:colOff>
                <xdr:row>80</xdr:row>
                <xdr:rowOff>19050</xdr:rowOff>
              </from>
              <to>
                <xdr:col>4</xdr:col>
                <xdr:colOff>838200</xdr:colOff>
                <xdr:row>80</xdr:row>
                <xdr:rowOff>180975</xdr:rowOff>
              </to>
            </anchor>
          </controlPr>
        </control>
      </mc:Choice>
      <mc:Fallback>
        <control shapeId="3148" r:id="rId144" name="OptionButton76"/>
      </mc:Fallback>
    </mc:AlternateContent>
    <mc:AlternateContent xmlns:mc="http://schemas.openxmlformats.org/markup-compatibility/2006">
      <mc:Choice Requires="x14">
        <control shapeId="3149" r:id="rId146" name="OptionButton77">
          <controlPr defaultSize="0" autoLine="0" linkedCell="H82" r:id="rId147">
            <anchor moveWithCells="1">
              <from>
                <xdr:col>4</xdr:col>
                <xdr:colOff>19050</xdr:colOff>
                <xdr:row>81</xdr:row>
                <xdr:rowOff>19050</xdr:rowOff>
              </from>
              <to>
                <xdr:col>4</xdr:col>
                <xdr:colOff>838200</xdr:colOff>
                <xdr:row>81</xdr:row>
                <xdr:rowOff>180975</xdr:rowOff>
              </to>
            </anchor>
          </controlPr>
        </control>
      </mc:Choice>
      <mc:Fallback>
        <control shapeId="3149" r:id="rId146" name="OptionButton77"/>
      </mc:Fallback>
    </mc:AlternateContent>
    <mc:AlternateContent xmlns:mc="http://schemas.openxmlformats.org/markup-compatibility/2006">
      <mc:Choice Requires="x14">
        <control shapeId="3150" r:id="rId148" name="OptionButton78">
          <controlPr defaultSize="0" autoLine="0" r:id="rId149">
            <anchor moveWithCells="1">
              <from>
                <xdr:col>5</xdr:col>
                <xdr:colOff>19050</xdr:colOff>
                <xdr:row>80</xdr:row>
                <xdr:rowOff>19050</xdr:rowOff>
              </from>
              <to>
                <xdr:col>5</xdr:col>
                <xdr:colOff>838200</xdr:colOff>
                <xdr:row>80</xdr:row>
                <xdr:rowOff>200025</xdr:rowOff>
              </to>
            </anchor>
          </controlPr>
        </control>
      </mc:Choice>
      <mc:Fallback>
        <control shapeId="3150" r:id="rId148" name="OptionButton78"/>
      </mc:Fallback>
    </mc:AlternateContent>
    <mc:AlternateContent xmlns:mc="http://schemas.openxmlformats.org/markup-compatibility/2006">
      <mc:Choice Requires="x14">
        <control shapeId="3151" r:id="rId150" name="OptionButton79">
          <controlPr defaultSize="0" autoLine="0" r:id="rId151">
            <anchor moveWithCells="1">
              <from>
                <xdr:col>5</xdr:col>
                <xdr:colOff>19050</xdr:colOff>
                <xdr:row>81</xdr:row>
                <xdr:rowOff>19050</xdr:rowOff>
              </from>
              <to>
                <xdr:col>5</xdr:col>
                <xdr:colOff>838200</xdr:colOff>
                <xdr:row>81</xdr:row>
                <xdr:rowOff>190500</xdr:rowOff>
              </to>
            </anchor>
          </controlPr>
        </control>
      </mc:Choice>
      <mc:Fallback>
        <control shapeId="3151" r:id="rId150" name="OptionButton79"/>
      </mc:Fallback>
    </mc:AlternateContent>
    <mc:AlternateContent xmlns:mc="http://schemas.openxmlformats.org/markup-compatibility/2006">
      <mc:Choice Requires="x14">
        <control shapeId="3152" r:id="rId152" name="OptionButton80">
          <controlPr defaultSize="0" autoLine="0" r:id="rId153">
            <anchor moveWithCells="1">
              <from>
                <xdr:col>2</xdr:col>
                <xdr:colOff>9525</xdr:colOff>
                <xdr:row>37</xdr:row>
                <xdr:rowOff>9525</xdr:rowOff>
              </from>
              <to>
                <xdr:col>3</xdr:col>
                <xdr:colOff>9525</xdr:colOff>
                <xdr:row>37</xdr:row>
                <xdr:rowOff>180975</xdr:rowOff>
              </to>
            </anchor>
          </controlPr>
        </control>
      </mc:Choice>
      <mc:Fallback>
        <control shapeId="3152" r:id="rId152" name="OptionButton80"/>
      </mc:Fallback>
    </mc:AlternateContent>
    <mc:AlternateContent xmlns:mc="http://schemas.openxmlformats.org/markup-compatibility/2006">
      <mc:Choice Requires="x14">
        <control shapeId="3153" r:id="rId154" name="OptionButton81">
          <controlPr defaultSize="0" autoLine="0" linkedCell="I39" r:id="rId155">
            <anchor moveWithCells="1">
              <from>
                <xdr:col>2</xdr:col>
                <xdr:colOff>9525</xdr:colOff>
                <xdr:row>38</xdr:row>
                <xdr:rowOff>9525</xdr:rowOff>
              </from>
              <to>
                <xdr:col>3</xdr:col>
                <xdr:colOff>9525</xdr:colOff>
                <xdr:row>38</xdr:row>
                <xdr:rowOff>180975</xdr:rowOff>
              </to>
            </anchor>
          </controlPr>
        </control>
      </mc:Choice>
      <mc:Fallback>
        <control shapeId="3153" r:id="rId154" name="OptionButton81"/>
      </mc:Fallback>
    </mc:AlternateContent>
    <mc:AlternateContent xmlns:mc="http://schemas.openxmlformats.org/markup-compatibility/2006">
      <mc:Choice Requires="x14">
        <control shapeId="3154" r:id="rId156" name="OptionButton82">
          <controlPr defaultSize="0" autoLine="0" linkedCell="I40" r:id="rId157">
            <anchor moveWithCells="1">
              <from>
                <xdr:col>2</xdr:col>
                <xdr:colOff>9525</xdr:colOff>
                <xdr:row>39</xdr:row>
                <xdr:rowOff>9525</xdr:rowOff>
              </from>
              <to>
                <xdr:col>3</xdr:col>
                <xdr:colOff>9525</xdr:colOff>
                <xdr:row>39</xdr:row>
                <xdr:rowOff>180975</xdr:rowOff>
              </to>
            </anchor>
          </controlPr>
        </control>
      </mc:Choice>
      <mc:Fallback>
        <control shapeId="3154" r:id="rId156" name="OptionButton82"/>
      </mc:Fallback>
    </mc:AlternateContent>
    <mc:AlternateContent xmlns:mc="http://schemas.openxmlformats.org/markup-compatibility/2006">
      <mc:Choice Requires="x14">
        <control shapeId="3155" r:id="rId158" name="OptionButton6">
          <controlPr defaultSize="0" autoLine="0" r:id="rId159">
            <anchor moveWithCells="1">
              <from>
                <xdr:col>4</xdr:col>
                <xdr:colOff>9525</xdr:colOff>
                <xdr:row>64</xdr:row>
                <xdr:rowOff>9525</xdr:rowOff>
              </from>
              <to>
                <xdr:col>4</xdr:col>
                <xdr:colOff>790575</xdr:colOff>
                <xdr:row>64</xdr:row>
                <xdr:rowOff>200025</xdr:rowOff>
              </to>
            </anchor>
          </controlPr>
        </control>
      </mc:Choice>
      <mc:Fallback>
        <control shapeId="3155" r:id="rId158" name="OptionButton6"/>
      </mc:Fallback>
    </mc:AlternateContent>
    <mc:AlternateContent xmlns:mc="http://schemas.openxmlformats.org/markup-compatibility/2006">
      <mc:Choice Requires="x14">
        <control shapeId="3156" r:id="rId160" name="OptionButton83">
          <controlPr defaultSize="0" autoLine="0" r:id="rId161">
            <anchor moveWithCells="1">
              <from>
                <xdr:col>5</xdr:col>
                <xdr:colOff>9525</xdr:colOff>
                <xdr:row>64</xdr:row>
                <xdr:rowOff>9525</xdr:rowOff>
              </from>
              <to>
                <xdr:col>5</xdr:col>
                <xdr:colOff>571500</xdr:colOff>
                <xdr:row>64</xdr:row>
                <xdr:rowOff>200025</xdr:rowOff>
              </to>
            </anchor>
          </controlPr>
        </control>
      </mc:Choice>
      <mc:Fallback>
        <control shapeId="3156" r:id="rId160" name="OptionButton83"/>
      </mc:Fallback>
    </mc:AlternateContent>
    <mc:AlternateContent xmlns:mc="http://schemas.openxmlformats.org/markup-compatibility/2006">
      <mc:Choice Requires="x14">
        <control shapeId="3157" r:id="rId162" name="OptionButton84">
          <controlPr defaultSize="0" autoLine="0" linkedCell="H66" r:id="rId163">
            <anchor moveWithCells="1">
              <from>
                <xdr:col>4</xdr:col>
                <xdr:colOff>9525</xdr:colOff>
                <xdr:row>65</xdr:row>
                <xdr:rowOff>9525</xdr:rowOff>
              </from>
              <to>
                <xdr:col>4</xdr:col>
                <xdr:colOff>590550</xdr:colOff>
                <xdr:row>65</xdr:row>
                <xdr:rowOff>200025</xdr:rowOff>
              </to>
            </anchor>
          </controlPr>
        </control>
      </mc:Choice>
      <mc:Fallback>
        <control shapeId="3157" r:id="rId162" name="OptionButton84"/>
      </mc:Fallback>
    </mc:AlternateContent>
    <mc:AlternateContent xmlns:mc="http://schemas.openxmlformats.org/markup-compatibility/2006">
      <mc:Choice Requires="x14">
        <control shapeId="3158" r:id="rId164" name="OptionButton85">
          <controlPr defaultSize="0" autoLine="0" linkedCell="I66" r:id="rId165">
            <anchor moveWithCells="1">
              <from>
                <xdr:col>5</xdr:col>
                <xdr:colOff>9525</xdr:colOff>
                <xdr:row>65</xdr:row>
                <xdr:rowOff>9525</xdr:rowOff>
              </from>
              <to>
                <xdr:col>5</xdr:col>
                <xdr:colOff>533400</xdr:colOff>
                <xdr:row>65</xdr:row>
                <xdr:rowOff>200025</xdr:rowOff>
              </to>
            </anchor>
          </controlPr>
        </control>
      </mc:Choice>
      <mc:Fallback>
        <control shapeId="3158" r:id="rId164" name="OptionButton85"/>
      </mc:Fallback>
    </mc:AlternateContent>
    <mc:AlternateContent xmlns:mc="http://schemas.openxmlformats.org/markup-compatibility/2006">
      <mc:Choice Requires="x14">
        <control shapeId="3159" r:id="rId166" name="OptionButton86">
          <controlPr defaultSize="0" autoLine="0" r:id="rId167">
            <anchor moveWithCells="1">
              <from>
                <xdr:col>4</xdr:col>
                <xdr:colOff>9525</xdr:colOff>
                <xdr:row>66</xdr:row>
                <xdr:rowOff>9525</xdr:rowOff>
              </from>
              <to>
                <xdr:col>4</xdr:col>
                <xdr:colOff>438150</xdr:colOff>
                <xdr:row>66</xdr:row>
                <xdr:rowOff>200025</xdr:rowOff>
              </to>
            </anchor>
          </controlPr>
        </control>
      </mc:Choice>
      <mc:Fallback>
        <control shapeId="3159" r:id="rId166" name="OptionButton86"/>
      </mc:Fallback>
    </mc:AlternateContent>
    <mc:AlternateContent xmlns:mc="http://schemas.openxmlformats.org/markup-compatibility/2006">
      <mc:Choice Requires="x14">
        <control shapeId="3160" r:id="rId168" name="OptionButton87">
          <controlPr defaultSize="0" autoLine="0" r:id="rId169">
            <anchor moveWithCells="1">
              <from>
                <xdr:col>5</xdr:col>
                <xdr:colOff>9525</xdr:colOff>
                <xdr:row>66</xdr:row>
                <xdr:rowOff>9525</xdr:rowOff>
              </from>
              <to>
                <xdr:col>5</xdr:col>
                <xdr:colOff>457200</xdr:colOff>
                <xdr:row>66</xdr:row>
                <xdr:rowOff>200025</xdr:rowOff>
              </to>
            </anchor>
          </controlPr>
        </control>
      </mc:Choice>
      <mc:Fallback>
        <control shapeId="3160" r:id="rId168" name="OptionButton87"/>
      </mc:Fallback>
    </mc:AlternateContent>
    <mc:AlternateContent xmlns:mc="http://schemas.openxmlformats.org/markup-compatibility/2006">
      <mc:Choice Requires="x14">
        <control shapeId="3161" r:id="rId170" name="OptionButton88">
          <controlPr defaultSize="0" autoLine="0" linkedCell="H68" r:id="rId171">
            <anchor moveWithCells="1">
              <from>
                <xdr:col>4</xdr:col>
                <xdr:colOff>9525</xdr:colOff>
                <xdr:row>67</xdr:row>
                <xdr:rowOff>9525</xdr:rowOff>
              </from>
              <to>
                <xdr:col>4</xdr:col>
                <xdr:colOff>476250</xdr:colOff>
                <xdr:row>67</xdr:row>
                <xdr:rowOff>200025</xdr:rowOff>
              </to>
            </anchor>
          </controlPr>
        </control>
      </mc:Choice>
      <mc:Fallback>
        <control shapeId="3161" r:id="rId170" name="OptionButton88"/>
      </mc:Fallback>
    </mc:AlternateContent>
    <mc:AlternateContent xmlns:mc="http://schemas.openxmlformats.org/markup-compatibility/2006">
      <mc:Choice Requires="x14">
        <control shapeId="3162" r:id="rId172" name="OptionButton89">
          <controlPr defaultSize="0" autoLine="0" linkedCell="I68" r:id="rId173">
            <anchor moveWithCells="1">
              <from>
                <xdr:col>5</xdr:col>
                <xdr:colOff>9525</xdr:colOff>
                <xdr:row>67</xdr:row>
                <xdr:rowOff>9525</xdr:rowOff>
              </from>
              <to>
                <xdr:col>5</xdr:col>
                <xdr:colOff>428625</xdr:colOff>
                <xdr:row>67</xdr:row>
                <xdr:rowOff>200025</xdr:rowOff>
              </to>
            </anchor>
          </controlPr>
        </control>
      </mc:Choice>
      <mc:Fallback>
        <control shapeId="3162" r:id="rId172" name="OptionButton89"/>
      </mc:Fallback>
    </mc:AlternateContent>
    <mc:AlternateContent xmlns:mc="http://schemas.openxmlformats.org/markup-compatibility/2006">
      <mc:Choice Requires="x14">
        <control shapeId="3163" r:id="rId174" name="OptionButton90">
          <controlPr defaultSize="0" autoLine="0" r:id="rId175">
            <anchor moveWithCells="1">
              <from>
                <xdr:col>3</xdr:col>
                <xdr:colOff>9525</xdr:colOff>
                <xdr:row>15</xdr:row>
                <xdr:rowOff>9525</xdr:rowOff>
              </from>
              <to>
                <xdr:col>3</xdr:col>
                <xdr:colOff>1000125</xdr:colOff>
                <xdr:row>15</xdr:row>
                <xdr:rowOff>200025</xdr:rowOff>
              </to>
            </anchor>
          </controlPr>
        </control>
      </mc:Choice>
      <mc:Fallback>
        <control shapeId="3163" r:id="rId174" name="OptionButton90"/>
      </mc:Fallback>
    </mc:AlternateContent>
    <mc:AlternateContent xmlns:mc="http://schemas.openxmlformats.org/markup-compatibility/2006">
      <mc:Choice Requires="x14">
        <control shapeId="3164" r:id="rId176" name="OptionButton91">
          <controlPr defaultSize="0" autoLine="0" linkedCell="I16" r:id="rId177">
            <anchor moveWithCells="1">
              <from>
                <xdr:col>4</xdr:col>
                <xdr:colOff>9525</xdr:colOff>
                <xdr:row>15</xdr:row>
                <xdr:rowOff>9525</xdr:rowOff>
              </from>
              <to>
                <xdr:col>4</xdr:col>
                <xdr:colOff>942975</xdr:colOff>
                <xdr:row>15</xdr:row>
                <xdr:rowOff>200025</xdr:rowOff>
              </to>
            </anchor>
          </controlPr>
        </control>
      </mc:Choice>
      <mc:Fallback>
        <control shapeId="3164" r:id="rId176" name="OptionButton91"/>
      </mc:Fallback>
    </mc:AlternateContent>
    <mc:AlternateContent xmlns:mc="http://schemas.openxmlformats.org/markup-compatibility/2006">
      <mc:Choice Requires="x14">
        <control shapeId="3167" r:id="rId178" name="OptionButton9">
          <controlPr defaultSize="0" autoLine="0" linkedCell="H11" r:id="rId179">
            <anchor moveWithCells="1">
              <from>
                <xdr:col>5</xdr:col>
                <xdr:colOff>9525</xdr:colOff>
                <xdr:row>10</xdr:row>
                <xdr:rowOff>19050</xdr:rowOff>
              </from>
              <to>
                <xdr:col>5</xdr:col>
                <xdr:colOff>371475</xdr:colOff>
                <xdr:row>10</xdr:row>
                <xdr:rowOff>180975</xdr:rowOff>
              </to>
            </anchor>
          </controlPr>
        </control>
      </mc:Choice>
      <mc:Fallback>
        <control shapeId="3167" r:id="rId178" name="OptionButton9"/>
      </mc:Fallback>
    </mc:AlternateContent>
    <mc:AlternateContent xmlns:mc="http://schemas.openxmlformats.org/markup-compatibility/2006">
      <mc:Choice Requires="x14">
        <control shapeId="3168" r:id="rId180" name="OptionButton10">
          <controlPr defaultSize="0" autoLine="0" r:id="rId181">
            <anchor moveWithCells="1">
              <from>
                <xdr:col>5</xdr:col>
                <xdr:colOff>542925</xdr:colOff>
                <xdr:row>10</xdr:row>
                <xdr:rowOff>19050</xdr:rowOff>
              </from>
              <to>
                <xdr:col>6</xdr:col>
                <xdr:colOff>104775</xdr:colOff>
                <xdr:row>10</xdr:row>
                <xdr:rowOff>200025</xdr:rowOff>
              </to>
            </anchor>
          </controlPr>
        </control>
      </mc:Choice>
      <mc:Fallback>
        <control shapeId="3168" r:id="rId180" name="OptionButton10"/>
      </mc:Fallback>
    </mc:AlternateContent>
    <mc:AlternateContent xmlns:mc="http://schemas.openxmlformats.org/markup-compatibility/2006">
      <mc:Choice Requires="x14">
        <control shapeId="3169" r:id="rId182" name="OptionButton92">
          <controlPr defaultSize="0" autoLine="0" linkedCell="H12" r:id="rId183">
            <anchor moveWithCells="1">
              <from>
                <xdr:col>3</xdr:col>
                <xdr:colOff>19050</xdr:colOff>
                <xdr:row>11</xdr:row>
                <xdr:rowOff>9525</xdr:rowOff>
              </from>
              <to>
                <xdr:col>3</xdr:col>
                <xdr:colOff>971550</xdr:colOff>
                <xdr:row>12</xdr:row>
                <xdr:rowOff>0</xdr:rowOff>
              </to>
            </anchor>
          </controlPr>
        </control>
      </mc:Choice>
      <mc:Fallback>
        <control shapeId="3169" r:id="rId182" name="OptionButton92"/>
      </mc:Fallback>
    </mc:AlternateContent>
    <mc:AlternateContent xmlns:mc="http://schemas.openxmlformats.org/markup-compatibility/2006">
      <mc:Choice Requires="x14">
        <control shapeId="3170" r:id="rId184" name="OptionButton93">
          <controlPr defaultSize="0" autoLine="0" linkedCell="I12" r:id="rId185">
            <anchor moveWithCells="1">
              <from>
                <xdr:col>4</xdr:col>
                <xdr:colOff>95250</xdr:colOff>
                <xdr:row>11</xdr:row>
                <xdr:rowOff>9525</xdr:rowOff>
              </from>
              <to>
                <xdr:col>5</xdr:col>
                <xdr:colOff>123825</xdr:colOff>
                <xdr:row>12</xdr:row>
                <xdr:rowOff>0</xdr:rowOff>
              </to>
            </anchor>
          </controlPr>
        </control>
      </mc:Choice>
      <mc:Fallback>
        <control shapeId="3170" r:id="rId184" name="OptionButton93"/>
      </mc:Fallback>
    </mc:AlternateContent>
    <mc:AlternateContent xmlns:mc="http://schemas.openxmlformats.org/markup-compatibility/2006">
      <mc:Choice Requires="x14">
        <control shapeId="3171" r:id="rId186" name="OptionButton94">
          <controlPr defaultSize="0" autoLine="0" linkedCell="J12" r:id="rId187">
            <anchor moveWithCells="1">
              <from>
                <xdr:col>5</xdr:col>
                <xdr:colOff>266700</xdr:colOff>
                <xdr:row>11</xdr:row>
                <xdr:rowOff>9525</xdr:rowOff>
              </from>
              <to>
                <xdr:col>6</xdr:col>
                <xdr:colOff>209550</xdr:colOff>
                <xdr:row>11</xdr:row>
                <xdr:rowOff>190500</xdr:rowOff>
              </to>
            </anchor>
          </controlPr>
        </control>
      </mc:Choice>
      <mc:Fallback>
        <control shapeId="3171" r:id="rId186" name="OptionButton94"/>
      </mc:Fallback>
    </mc:AlternateContent>
    <mc:AlternateContent xmlns:mc="http://schemas.openxmlformats.org/markup-compatibility/2006">
      <mc:Choice Requires="x14">
        <control shapeId="3172" r:id="rId188" name="OptionButton95">
          <controlPr defaultSize="0" autoLine="0" linkedCell="H13" r:id="rId189">
            <anchor moveWithCells="1">
              <from>
                <xdr:col>3</xdr:col>
                <xdr:colOff>9525</xdr:colOff>
                <xdr:row>12</xdr:row>
                <xdr:rowOff>9525</xdr:rowOff>
              </from>
              <to>
                <xdr:col>3</xdr:col>
                <xdr:colOff>990600</xdr:colOff>
                <xdr:row>12</xdr:row>
                <xdr:rowOff>190500</xdr:rowOff>
              </to>
            </anchor>
          </controlPr>
        </control>
      </mc:Choice>
      <mc:Fallback>
        <control shapeId="3172" r:id="rId188" name="OptionButton95"/>
      </mc:Fallback>
    </mc:AlternateContent>
    <mc:AlternateContent xmlns:mc="http://schemas.openxmlformats.org/markup-compatibility/2006">
      <mc:Choice Requires="x14">
        <control shapeId="3175" r:id="rId190" name="OptionButton96">
          <controlPr defaultSize="0" autoLine="0" linkedCell="H7" r:id="rId191">
            <anchor moveWithCells="1">
              <from>
                <xdr:col>5</xdr:col>
                <xdr:colOff>0</xdr:colOff>
                <xdr:row>6</xdr:row>
                <xdr:rowOff>19050</xdr:rowOff>
              </from>
              <to>
                <xdr:col>5</xdr:col>
                <xdr:colOff>781050</xdr:colOff>
                <xdr:row>6</xdr:row>
                <xdr:rowOff>190500</xdr:rowOff>
              </to>
            </anchor>
          </controlPr>
        </control>
      </mc:Choice>
      <mc:Fallback>
        <control shapeId="3175" r:id="rId190" name="OptionButton96"/>
      </mc:Fallback>
    </mc:AlternateContent>
    <mc:AlternateContent xmlns:mc="http://schemas.openxmlformats.org/markup-compatibility/2006">
      <mc:Choice Requires="x14">
        <control shapeId="3176" r:id="rId192" name="OptionButton97">
          <controlPr defaultSize="0" autoLine="0" r:id="rId193">
            <anchor moveWithCells="1">
              <from>
                <xdr:col>6</xdr:col>
                <xdr:colOff>0</xdr:colOff>
                <xdr:row>6</xdr:row>
                <xdr:rowOff>28575</xdr:rowOff>
              </from>
              <to>
                <xdr:col>6</xdr:col>
                <xdr:colOff>923925</xdr:colOff>
                <xdr:row>6</xdr:row>
                <xdr:rowOff>190500</xdr:rowOff>
              </to>
            </anchor>
          </controlPr>
        </control>
      </mc:Choice>
      <mc:Fallback>
        <control shapeId="3176" r:id="rId192" name="OptionButton97"/>
      </mc:Fallback>
    </mc:AlternateContent>
    <mc:AlternateContent xmlns:mc="http://schemas.openxmlformats.org/markup-compatibility/2006">
      <mc:Choice Requires="x14">
        <control shapeId="3207" r:id="rId194" name="OptionButton12">
          <controlPr defaultSize="0" autoLine="0" linkedCell="I13" r:id="rId195">
            <anchor moveWithCells="1">
              <from>
                <xdr:col>4</xdr:col>
                <xdr:colOff>95250</xdr:colOff>
                <xdr:row>12</xdr:row>
                <xdr:rowOff>9525</xdr:rowOff>
              </from>
              <to>
                <xdr:col>5</xdr:col>
                <xdr:colOff>104775</xdr:colOff>
                <xdr:row>12</xdr:row>
                <xdr:rowOff>190500</xdr:rowOff>
              </to>
            </anchor>
          </controlPr>
        </control>
      </mc:Choice>
      <mc:Fallback>
        <control shapeId="3207" r:id="rId194" name="OptionButton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Liste de contrôle</vt:lpstr>
      <vt:lpstr>'Liste de contrôle'!Druckbereich</vt:lpstr>
      <vt:lpstr>'Liste de contrôle'!Drucktitel</vt:lpstr>
      <vt:lpstr>'Liste de contrôle'!Feld1</vt:lpstr>
      <vt:lpstr>'Liste de contrôle'!Feld2</vt:lpstr>
      <vt:lpstr>'Liste de contrôle'!Kategorie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Bähler Lukas BVE-TBA-DLZ</dc:creator>
  <cp:lastModifiedBy>Ballaman Ariane, BVD-TBA-DLZ</cp:lastModifiedBy>
  <cp:lastPrinted>2021-11-09T10:46:59Z</cp:lastPrinted>
  <dcterms:created xsi:type="dcterms:W3CDTF">2014-09-03T14:39:20Z</dcterms:created>
  <dcterms:modified xsi:type="dcterms:W3CDTF">2021-11-09T10:47:15Z</dcterms:modified>
</cp:coreProperties>
</file>